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0/INVIATI al Grafico/"/>
    </mc:Choice>
  </mc:AlternateContent>
  <xr:revisionPtr revIDLastSave="11" documentId="11_1A071CDD630E9AA5C0765A6E52ADB44D925B5E82" xr6:coauthVersionLast="47" xr6:coauthVersionMax="47" xr10:uidLastSave="{57AFA3B9-059A-4D56-8029-0817F8E4824E}"/>
  <bookViews>
    <workbookView xWindow="-110" yWindow="-110" windowWidth="19420" windowHeight="10560" xr2:uid="{00000000-000D-0000-FFFF-FFFF00000000}"/>
  </bookViews>
  <sheets>
    <sheet name="f1" sheetId="1" r:id="rId1"/>
    <sheet name="f2" sheetId="2" r:id="rId2"/>
    <sheet name="f3" sheetId="3" r:id="rId3"/>
    <sheet name="f4" sheetId="4" r:id="rId4"/>
    <sheet name="f5" sheetId="5" r:id="rId5"/>
    <sheet name="f6" sheetId="7" r:id="rId6"/>
    <sheet name="t1" sheetId="11" r:id="rId7"/>
    <sheet name="t2" sheetId="6" r:id="rId8"/>
    <sheet name="t3" sheetId="8" r:id="rId9"/>
    <sheet name="t4" sheetId="10" r:id="rId10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0" l="1"/>
  <c r="F13" i="10"/>
  <c r="E13" i="10"/>
  <c r="F11" i="10"/>
  <c r="E11" i="10"/>
  <c r="F10" i="10"/>
  <c r="E10" i="10"/>
  <c r="F9" i="10"/>
  <c r="E9" i="10"/>
  <c r="F8" i="10"/>
  <c r="E8" i="10"/>
  <c r="F6" i="10"/>
  <c r="E6" i="10"/>
  <c r="F16" i="7" l="1"/>
  <c r="E16" i="7"/>
  <c r="D16" i="7"/>
  <c r="F15" i="7"/>
  <c r="E15" i="7"/>
  <c r="D15" i="7"/>
  <c r="F14" i="7"/>
  <c r="E14" i="7"/>
  <c r="D14" i="7"/>
  <c r="F13" i="7"/>
  <c r="E13" i="7"/>
  <c r="D13" i="7"/>
  <c r="F12" i="7"/>
  <c r="E12" i="7"/>
  <c r="D12" i="7"/>
  <c r="G9" i="5"/>
  <c r="G8" i="5"/>
  <c r="G7" i="5"/>
  <c r="G6" i="5"/>
  <c r="G5" i="5"/>
  <c r="G4" i="5"/>
  <c r="F31" i="4"/>
  <c r="G30" i="4"/>
  <c r="F30" i="4"/>
  <c r="G29" i="4"/>
  <c r="F29" i="4" s="1"/>
  <c r="F28" i="4"/>
  <c r="G21" i="4"/>
  <c r="F21" i="4"/>
  <c r="F19" i="4"/>
  <c r="E28" i="1"/>
  <c r="D28" i="1"/>
  <c r="F28" i="1" s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0" i="1"/>
  <c r="F14" i="1"/>
  <c r="F13" i="1"/>
  <c r="F12" i="1"/>
  <c r="F11" i="1"/>
  <c r="F9" i="1"/>
  <c r="F8" i="1"/>
  <c r="F7" i="1"/>
</calcChain>
</file>

<file path=xl/sharedStrings.xml><?xml version="1.0" encoding="utf-8"?>
<sst xmlns="http://schemas.openxmlformats.org/spreadsheetml/2006/main" count="214" uniqueCount="169">
  <si>
    <t xml:space="preserve">Fig. 8.1 - Sintesi dei dati di superficie forestale regionale e indice di boscosità </t>
  </si>
  <si>
    <t>Regione</t>
  </si>
  <si>
    <t>Bosco - Forest</t>
  </si>
  <si>
    <t>Altre terre boscate - Other wooden land</t>
  </si>
  <si>
    <t>Superficie forestale totale - Total wooded area</t>
  </si>
  <si>
    <t>Superficie territoriale - Total area</t>
  </si>
  <si>
    <t>Indice di boscosità</t>
  </si>
  <si>
    <t>Area</t>
  </si>
  <si>
    <t>Percentuale</t>
  </si>
  <si>
    <t>(ha)</t>
  </si>
  <si>
    <t>%</t>
  </si>
  <si>
    <t xml:space="preserve">Piemonte </t>
  </si>
  <si>
    <t>Valle d'Aosta</t>
  </si>
  <si>
    <t>Lombardia</t>
  </si>
  <si>
    <t>Liguria</t>
  </si>
  <si>
    <t>Alto Adige</t>
  </si>
  <si>
    <t>Trentino</t>
  </si>
  <si>
    <t>Veneto</t>
  </si>
  <si>
    <t>Fruili 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</si>
  <si>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</si>
  <si>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</si>
  <si>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</si>
  <si>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</si>
  <si>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</si>
  <si>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</si>
  <si>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</si>
  <si>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</si>
  <si>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</si>
  <si>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</si>
  <si>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</si>
  <si>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</si>
  <si>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</si>
  <si>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</si>
  <si>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Fonte: elaborazione CREA-PB su dati Le foreste italiane, 2021</t>
  </si>
  <si>
    <t>0 - 500 m</t>
  </si>
  <si>
    <t>501 - 1000 m</t>
  </si>
  <si>
    <t>1001 - 1500 m</t>
  </si>
  <si>
    <t>1501 - 2000 m</t>
  </si>
  <si>
    <t>&gt; 2001 m</t>
  </si>
  <si>
    <t xml:space="preserve">Bosco </t>
  </si>
  <si>
    <t xml:space="preserve">Altre terre boscate </t>
  </si>
  <si>
    <t>Superficie forestale totale</t>
  </si>
  <si>
    <t xml:space="preserve">Fig. 8.2 - Ripartizione altitudinale della superficie forestale nazionale </t>
  </si>
  <si>
    <t>Assenti</t>
  </si>
  <si>
    <t>Minimali</t>
  </si>
  <si>
    <t>Classiche</t>
  </si>
  <si>
    <t xml:space="preserve">Fig. 8.3.-  Pratiche selvicolturali applicate al bosco. </t>
  </si>
  <si>
    <t>Intensive</t>
  </si>
  <si>
    <t>Altro (speciali)</t>
  </si>
  <si>
    <t>Superficie percorsa dal fuoco e numero di incendi dal 1970 al 2018</t>
  </si>
  <si>
    <t>Superficie</t>
  </si>
  <si>
    <t>Anno</t>
  </si>
  <si>
    <t>Bosco (ha)</t>
  </si>
  <si>
    <t>Altre terre boscate (ha)</t>
  </si>
  <si>
    <t>Numero di incendi</t>
  </si>
  <si>
    <t>Media (Ha/N incendi)</t>
  </si>
  <si>
    <t>(Ha)</t>
  </si>
  <si>
    <t xml:space="preserve"> 1970</t>
  </si>
  <si>
    <t xml:space="preserve"> 1975</t>
  </si>
  <si>
    <t xml:space="preserve"> 1980</t>
  </si>
  <si>
    <t xml:space="preserve"> 1985</t>
  </si>
  <si>
    <t xml:space="preserve"> 1990</t>
  </si>
  <si>
    <t xml:space="preserve"> 1995</t>
  </si>
  <si>
    <t xml:space="preserve"> 2000</t>
  </si>
  <si>
    <t xml:space="preserve"> 2001</t>
  </si>
  <si>
    <t xml:space="preserve"> 2002</t>
  </si>
  <si>
    <t xml:space="preserve"> 2003</t>
  </si>
  <si>
    <t xml:space="preserve"> 2004</t>
  </si>
  <si>
    <t xml:space="preserve"> 2005</t>
  </si>
  <si>
    <t xml:space="preserve"> 2006</t>
  </si>
  <si>
    <t xml:space="preserve"> 2007</t>
  </si>
  <si>
    <t xml:space="preserve"> 2008</t>
  </si>
  <si>
    <t xml:space="preserve"> 2009</t>
  </si>
  <si>
    <t xml:space="preserve"> 2010</t>
  </si>
  <si>
    <t xml:space="preserve"> 2011</t>
  </si>
  <si>
    <t>Fonte: elaborazioni CREA-PB su dati NIAB.</t>
  </si>
  <si>
    <t>Fig. - 8.5 - Numero e superficie totale per classe di estensione del singolo incendio</t>
  </si>
  <si>
    <t>unità di misura</t>
  </si>
  <si>
    <t>Cippato, particelle e residui di legno</t>
  </si>
  <si>
    <t>Pellet ed altri agglomerati in legno</t>
  </si>
  <si>
    <t>t</t>
  </si>
  <si>
    <t>Fig. 8.6 - Andamento dei principali comparti produttivi dal 2017 al 2020</t>
  </si>
  <si>
    <t>Segati (incluse traversine ferroviarie)</t>
  </si>
  <si>
    <t>Pannelli a base di legno, Sfogliati e tranciati</t>
  </si>
  <si>
    <t>Pasta di legno</t>
  </si>
  <si>
    <t>FONTE PER IMMAGINE 1</t>
  </si>
  <si>
    <t>Fonte: elaborazioni CREA-PB su dati FAOSTAT.</t>
  </si>
  <si>
    <t>IMPORTAZIONI</t>
  </si>
  <si>
    <t>tonnes</t>
  </si>
  <si>
    <t>Cippato</t>
  </si>
  <si>
    <t>m3</t>
  </si>
  <si>
    <t>Tab. 8.1 - Tipologia e stato di avanzamento dei decreti ministeriali</t>
  </si>
  <si>
    <t>Argomento del Decreto</t>
  </si>
  <si>
    <t>Articolo D.Lgs 34/2018</t>
  </si>
  <si>
    <t>Stato di Avanzamento</t>
  </si>
  <si>
    <t>Strategia Forestale Nazionale</t>
  </si>
  <si>
    <t>Art. 6 Comma 1</t>
  </si>
  <si>
    <t>In fase di approvazione in CSR</t>
  </si>
  <si>
    <t>Pianificazione forestale</t>
  </si>
  <si>
    <t>Art. 6 Comma 7</t>
  </si>
  <si>
    <t>In fase di pubblicazione</t>
  </si>
  <si>
    <t>Ripristino aree ex agricole</t>
  </si>
  <si>
    <t>Art. 7 Comma 11</t>
  </si>
  <si>
    <t>Pubblicato in gazzetta</t>
  </si>
  <si>
    <t>Gestione forestale nelle aree Art. 136 D.Lgs 42/2004</t>
  </si>
  <si>
    <t>Art. 7 Comma 12</t>
  </si>
  <si>
    <t>In fase di preparazione</t>
  </si>
  <si>
    <t>Esonero dagli interventi compensativi</t>
  </si>
  <si>
    <t>Art. 8 Comma 8</t>
  </si>
  <si>
    <t>Viabilità forestale</t>
  </si>
  <si>
    <t>Art. 9 Comma 2</t>
  </si>
  <si>
    <t>Equiparazione imprenditori agricoli</t>
  </si>
  <si>
    <t>Art. 10 Comma 6</t>
  </si>
  <si>
    <t>Albi regionali imprese forestali</t>
  </si>
  <si>
    <t>Art. 10 Comma 8 a)</t>
  </si>
  <si>
    <t>Formazione operatori forestali</t>
  </si>
  <si>
    <t>Art. 10 Comma 8 b)</t>
  </si>
  <si>
    <t>Boschi vetusti</t>
  </si>
  <si>
    <t>Art. 7 Comma 13 bis</t>
  </si>
  <si>
    <t xml:space="preserve">Tab. 8.2 - Produzioni dei principali prodotti legnosi in Italia </t>
  </si>
  <si>
    <t>Pellet ed altri agglomerati in legno (t)</t>
  </si>
  <si>
    <t>Pasta di legno (t)</t>
  </si>
  <si>
    <t>Fonte: FAOSTAT, 2021.</t>
  </si>
  <si>
    <t xml:space="preserve">Tab. 8.3 - Importazioni dei prodotti legnosi in Italia </t>
  </si>
  <si>
    <t>Fonte: FAOSTAT</t>
  </si>
  <si>
    <t>(migliaia di tonnellate)</t>
  </si>
  <si>
    <t>Produzione interna</t>
  </si>
  <si>
    <t>Importazioni</t>
  </si>
  <si>
    <t>Esportazioni</t>
  </si>
  <si>
    <t>Saldo</t>
  </si>
  <si>
    <t xml:space="preserve">Consumo apparente </t>
  </si>
  <si>
    <t>Var. % 2020/19</t>
  </si>
  <si>
    <t>produzione</t>
  </si>
  <si>
    <t>importazioni</t>
  </si>
  <si>
    <t>esportazioni</t>
  </si>
  <si>
    <t>consumo apparente</t>
  </si>
  <si>
    <t>Settore carta</t>
  </si>
  <si>
    <t>di cui</t>
  </si>
  <si>
    <t>- Carte per usi grafici</t>
  </si>
  <si>
    <t>- Carte per uso domestico e sanitario</t>
  </si>
  <si>
    <t>- Carte e cartoni per imballaggio</t>
  </si>
  <si>
    <t>-  Altre carte e cartoni</t>
  </si>
  <si>
    <t>Paste di legno per carta</t>
  </si>
  <si>
    <t>Carta da riciclare</t>
  </si>
  <si>
    <t>Fonte: dati Assocarta, 2021.</t>
  </si>
  <si>
    <r>
      <t xml:space="preserve">Tab. 8.4 - </t>
    </r>
    <r>
      <rPr>
        <i/>
        <sz val="10"/>
        <rFont val="Calibri"/>
        <family val="2"/>
        <scheme val="minor"/>
      </rPr>
      <t>Produzione, importazione, esportazione e consumo apparente del settore carta, paste di legno e carta da riciclare in Italia - 2020</t>
    </r>
  </si>
  <si>
    <r>
      <t>Raccolta apparente</t>
    </r>
    <r>
      <rPr>
        <vertAlign val="superscript"/>
        <sz val="10"/>
        <rFont val="Calibri"/>
        <family val="2"/>
        <scheme val="minor"/>
      </rPr>
      <t>1</t>
    </r>
  </si>
  <si>
    <r>
      <t>Consumo</t>
    </r>
    <r>
      <rPr>
        <vertAlign val="superscript"/>
        <sz val="10"/>
        <rFont val="Calibri"/>
        <family val="2"/>
        <scheme val="minor"/>
      </rPr>
      <t>2</t>
    </r>
  </si>
  <si>
    <r>
      <rPr>
        <vertAlign val="superscript"/>
        <sz val="10"/>
        <color rgb="FF000000"/>
        <rFont val="Calibri"/>
        <family val="2"/>
        <scheme val="minor"/>
      </rPr>
      <t>1</t>
    </r>
    <r>
      <rPr>
        <sz val="10"/>
        <color indexed="8"/>
        <rFont val="Calibri"/>
        <family val="2"/>
        <scheme val="minor"/>
      </rPr>
      <t>Raccolta apparente = Consumo-Import+Export.</t>
    </r>
  </si>
  <si>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indexed="8"/>
        <rFont val="Calibri"/>
        <family val="2"/>
        <scheme val="minor"/>
      </rPr>
      <t>Dati rilevati da ISTAT presso le cartiere.</t>
    </r>
  </si>
  <si>
    <r>
      <t>Cippato, particelle e residui di legno (m</t>
    </r>
    <r>
      <rPr>
        <vertAlign val="superscript"/>
        <sz val="10"/>
        <color theme="1"/>
        <rFont val="Calibri"/>
        <family val="2"/>
        <scheme val="minor"/>
      </rPr>
      <t>3)</t>
    </r>
  </si>
  <si>
    <r>
      <t>Segati (incluse traversine ferroviarie)  (m</t>
    </r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>)</t>
    </r>
  </si>
  <si>
    <r>
      <t>Pannelli a base di legno, Sfogliati e tranciati  (m</t>
    </r>
    <r>
      <rPr>
        <vertAlign val="superscript"/>
        <sz val="10"/>
        <color rgb="FF000000"/>
        <rFont val="Calibri"/>
        <family val="2"/>
        <scheme val="minor"/>
      </rPr>
      <t>3</t>
    </r>
    <r>
      <rPr>
        <sz val="10"/>
        <color rgb="FF000000"/>
        <rFont val="Calibri"/>
        <family val="2"/>
        <scheme val="minor"/>
      </rPr>
      <t>)</t>
    </r>
  </si>
  <si>
    <r>
      <t>m</t>
    </r>
    <r>
      <rPr>
        <vertAlign val="superscript"/>
        <sz val="10"/>
        <color theme="1"/>
        <rFont val="Calibri"/>
        <family val="2"/>
        <scheme val="minor"/>
      </rPr>
      <t>3</t>
    </r>
  </si>
  <si>
    <t>ANNO 2020</t>
  </si>
  <si>
    <t>Classe</t>
  </si>
  <si>
    <t>Superficie Totale (HA)</t>
  </si>
  <si>
    <t>Numero Incendi</t>
  </si>
  <si>
    <t>&lt; 1 HA</t>
  </si>
  <si>
    <t>1 - 5 HA</t>
  </si>
  <si>
    <t>5 - 50 HA</t>
  </si>
  <si>
    <t>50 - 100 HA</t>
  </si>
  <si>
    <t>100 - 500 HA</t>
  </si>
  <si>
    <t>&gt; 500 HA</t>
  </si>
  <si>
    <t>TOTALE</t>
  </si>
  <si>
    <r>
      <t>Cippato (m</t>
    </r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>)</t>
    </r>
  </si>
  <si>
    <r>
      <t>Pannelli a base di legno, Sfogliati e tranciati (m</t>
    </r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>)</t>
    </r>
  </si>
  <si>
    <r>
      <t>Segati (incluse traversine ferroviarie) (m</t>
    </r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>)</t>
    </r>
  </si>
  <si>
    <t>Fig. 8.4 - Superficie percorsa dal fuoco e numero di incendi dal 1970 al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</si>
</sst>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#,##0_ ;\-#,##0\ "/>
    <numFmt numFmtId="166" formatCode="0.0"/>
    <numFmt numFmtId="167" formatCode="_-* #,##0.0_-;\-* #,##0.0_-;_-* \-??_-;_-@_-"/>
    <numFmt numFmtId="168" formatCode="0.0%"/>
    <numFmt numFmtId="169" formatCode="_-* #,##0\ _€_-;\-* #,##0\ _€_-;_-* &quot;-&quot;??\ _€_-;_-@_-"/>
    <numFmt numFmtId="170" formatCode="0.0_ ;\-0.0\ "/>
    <numFmt numFmtId="171" formatCode="_-* #,##0.0_-;\-* #,##0.0_-;_-* &quot;-&quot;??_-;_-@_-"/>
    <numFmt numFmtId="172" formatCode="_-* #,##0_-;\-* #,##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indexed="8"/>
      <name val="Calibri"/>
      <family val="2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vertAlign val="superscript"/>
      <sz val="10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699"/>
        <bgColor rgb="FFFFF2CC"/>
      </patternFill>
    </fill>
  </fills>
  <borders count="1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15">
    <xf numFmtId="0" fontId="0" fillId="0" borderId="0" xfId="0"/>
    <xf numFmtId="0" fontId="4" fillId="0" borderId="5" xfId="3" applyFont="1" applyBorder="1" applyAlignment="1">
      <alignment horizontal="center"/>
    </xf>
    <xf numFmtId="0" fontId="4" fillId="0" borderId="6" xfId="3" applyFont="1" applyBorder="1" applyAlignment="1">
      <alignment horizontal="center"/>
    </xf>
    <xf numFmtId="0" fontId="4" fillId="0" borderId="7" xfId="3" applyFont="1" applyBorder="1" applyAlignment="1">
      <alignment horizontal="center"/>
    </xf>
    <xf numFmtId="0" fontId="5" fillId="0" borderId="8" xfId="3" applyFont="1" applyBorder="1" applyAlignment="1">
      <alignment horizontal="center"/>
    </xf>
    <xf numFmtId="3" fontId="5" fillId="0" borderId="7" xfId="3" applyNumberFormat="1" applyFont="1" applyBorder="1" applyAlignment="1">
      <alignment horizontal="center"/>
    </xf>
    <xf numFmtId="167" fontId="5" fillId="0" borderId="7" xfId="3" applyNumberFormat="1" applyFont="1" applyBorder="1" applyAlignment="1">
      <alignment horizontal="center"/>
    </xf>
    <xf numFmtId="3" fontId="5" fillId="0" borderId="8" xfId="3" applyNumberFormat="1" applyFont="1" applyBorder="1" applyAlignment="1">
      <alignment horizontal="center"/>
    </xf>
    <xf numFmtId="4" fontId="5" fillId="0" borderId="7" xfId="3" applyNumberFormat="1" applyFont="1" applyBorder="1" applyAlignment="1">
      <alignment horizontal="right"/>
    </xf>
    <xf numFmtId="0" fontId="6" fillId="0" borderId="0" xfId="4" applyNumberFormat="1" applyFont="1" applyFill="1" applyAlignment="1">
      <alignment horizontal="left"/>
    </xf>
    <xf numFmtId="0" fontId="7" fillId="0" borderId="0" xfId="5" applyFont="1"/>
    <xf numFmtId="49" fontId="6" fillId="0" borderId="2" xfId="4" applyNumberFormat="1" applyFont="1" applyFill="1" applyBorder="1" applyAlignment="1">
      <alignment horizontal="right"/>
    </xf>
    <xf numFmtId="43" fontId="6" fillId="0" borderId="13" xfId="4" applyFont="1" applyFill="1" applyBorder="1" applyAlignment="1">
      <alignment wrapText="1"/>
    </xf>
    <xf numFmtId="164" fontId="6" fillId="0" borderId="13" xfId="6" applyFont="1" applyFill="1" applyBorder="1" applyAlignment="1">
      <alignment horizontal="center" vertical="center" wrapText="1"/>
    </xf>
    <xf numFmtId="164" fontId="6" fillId="0" borderId="3" xfId="6" applyFont="1" applyFill="1" applyBorder="1" applyAlignment="1">
      <alignment horizontal="center" vertical="center" wrapText="1"/>
    </xf>
    <xf numFmtId="0" fontId="7" fillId="0" borderId="0" xfId="5" applyFont="1" applyAlignment="1">
      <alignment wrapText="1"/>
    </xf>
    <xf numFmtId="0" fontId="6" fillId="0" borderId="0" xfId="5" applyFont="1" applyAlignment="1">
      <alignment wrapText="1"/>
    </xf>
    <xf numFmtId="164" fontId="6" fillId="0" borderId="2" xfId="6" applyFont="1" applyFill="1" applyBorder="1" applyAlignment="1">
      <alignment horizontal="center" vertical="center" wrapText="1"/>
    </xf>
    <xf numFmtId="164" fontId="6" fillId="0" borderId="2" xfId="6" applyFont="1" applyFill="1" applyBorder="1" applyAlignment="1">
      <alignment horizontal="center" vertical="center" wrapText="1"/>
    </xf>
    <xf numFmtId="43" fontId="6" fillId="0" borderId="13" xfId="4" applyFont="1" applyFill="1" applyBorder="1"/>
    <xf numFmtId="43" fontId="6" fillId="0" borderId="0" xfId="4" applyFont="1" applyFill="1" applyBorder="1"/>
    <xf numFmtId="49" fontId="6" fillId="0" borderId="0" xfId="4" applyNumberFormat="1" applyFont="1" applyFill="1" applyBorder="1" applyAlignment="1">
      <alignment horizontal="right"/>
    </xf>
    <xf numFmtId="49" fontId="6" fillId="0" borderId="0" xfId="4" applyNumberFormat="1" applyFont="1" applyFill="1" applyBorder="1" applyAlignment="1">
      <alignment horizontal="center" vertical="center" wrapText="1"/>
    </xf>
    <xf numFmtId="169" fontId="6" fillId="0" borderId="0" xfId="1" applyNumberFormat="1" applyFont="1" applyFill="1" applyBorder="1"/>
    <xf numFmtId="169" fontId="6" fillId="0" borderId="0" xfId="1" applyNumberFormat="1" applyFont="1" applyFill="1" applyBorder="1" applyAlignment="1">
      <alignment horizontal="right"/>
    </xf>
    <xf numFmtId="165" fontId="6" fillId="0" borderId="0" xfId="1" applyNumberFormat="1" applyFont="1" applyFill="1" applyBorder="1" applyAlignment="1">
      <alignment horizontal="right"/>
    </xf>
    <xf numFmtId="3" fontId="6" fillId="0" borderId="0" xfId="4" applyNumberFormat="1" applyFont="1" applyFill="1" applyBorder="1" applyAlignment="1">
      <alignment horizontal="right"/>
    </xf>
    <xf numFmtId="170" fontId="5" fillId="0" borderId="0" xfId="4" applyNumberFormat="1" applyFont="1" applyFill="1" applyBorder="1" applyAlignment="1">
      <alignment horizontal="right"/>
    </xf>
    <xf numFmtId="170" fontId="5" fillId="0" borderId="0" xfId="4" applyNumberFormat="1" applyFont="1" applyFill="1" applyBorder="1" applyAlignment="1"/>
    <xf numFmtId="43" fontId="5" fillId="0" borderId="0" xfId="4" quotePrefix="1" applyFont="1" applyFill="1" applyBorder="1" applyAlignment="1">
      <alignment horizontal="left"/>
    </xf>
    <xf numFmtId="43" fontId="6" fillId="0" borderId="0" xfId="4" applyFont="1" applyFill="1" applyBorder="1" applyAlignment="1">
      <alignment horizontal="right"/>
    </xf>
    <xf numFmtId="43" fontId="6" fillId="0" borderId="3" xfId="4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 wrapText="1"/>
    </xf>
    <xf numFmtId="49" fontId="6" fillId="0" borderId="3" xfId="4" applyNumberFormat="1" applyFont="1" applyFill="1" applyBorder="1" applyAlignment="1">
      <alignment horizontal="center" vertical="center" wrapText="1"/>
    </xf>
    <xf numFmtId="170" fontId="5" fillId="0" borderId="3" xfId="4" applyNumberFormat="1" applyFont="1" applyFill="1" applyBorder="1" applyAlignment="1">
      <alignment horizontal="center" vertical="center"/>
    </xf>
    <xf numFmtId="0" fontId="7" fillId="0" borderId="0" xfId="5" applyFont="1" applyAlignment="1">
      <alignment horizontal="center" vertical="center"/>
    </xf>
    <xf numFmtId="43" fontId="6" fillId="0" borderId="2" xfId="4" applyFont="1" applyFill="1" applyBorder="1"/>
    <xf numFmtId="171" fontId="6" fillId="0" borderId="2" xfId="4" applyNumberFormat="1" applyFont="1" applyFill="1" applyBorder="1"/>
    <xf numFmtId="0" fontId="6" fillId="0" borderId="2" xfId="5" applyFont="1" applyBorder="1"/>
    <xf numFmtId="0" fontId="5" fillId="0" borderId="0" xfId="5" applyFont="1"/>
    <xf numFmtId="169" fontId="7" fillId="0" borderId="0" xfId="5" applyNumberFormat="1" applyFont="1"/>
    <xf numFmtId="0" fontId="10" fillId="0" borderId="3" xfId="0" applyFont="1" applyBorder="1" applyAlignment="1">
      <alignment horizontal="left" vertical="center"/>
    </xf>
    <xf numFmtId="0" fontId="10" fillId="0" borderId="3" xfId="0" applyFont="1" applyBorder="1"/>
    <xf numFmtId="0" fontId="10" fillId="0" borderId="0" xfId="0" applyFont="1" applyAlignment="1">
      <alignment horizontal="left" vertical="center"/>
    </xf>
    <xf numFmtId="172" fontId="10" fillId="0" borderId="0" xfId="1" applyNumberFormat="1" applyFont="1" applyBorder="1"/>
    <xf numFmtId="0" fontId="12" fillId="0" borderId="0" xfId="0" applyFont="1"/>
    <xf numFmtId="0" fontId="10" fillId="0" borderId="2" xfId="0" applyFont="1" applyBorder="1" applyAlignment="1">
      <alignment horizontal="left" vertical="center"/>
    </xf>
    <xf numFmtId="172" fontId="10" fillId="0" borderId="2" xfId="1" applyNumberFormat="1" applyFont="1" applyBorder="1"/>
    <xf numFmtId="0" fontId="10" fillId="0" borderId="11" xfId="0" applyFont="1" applyBorder="1" applyAlignment="1">
      <alignment horizontal="center" vertical="center"/>
    </xf>
    <xf numFmtId="0" fontId="10" fillId="0" borderId="11" xfId="0" applyFont="1" applyBorder="1" applyAlignment="1">
      <alignment horizontal="left" vertical="center"/>
    </xf>
    <xf numFmtId="0" fontId="13" fillId="0" borderId="0" xfId="0" applyFont="1"/>
    <xf numFmtId="4" fontId="14" fillId="0" borderId="11" xfId="0" applyNumberFormat="1" applyFont="1" applyBorder="1"/>
    <xf numFmtId="0" fontId="14" fillId="0" borderId="11" xfId="0" applyFont="1" applyBorder="1" applyAlignment="1">
      <alignment horizontal="left" vertical="center"/>
    </xf>
    <xf numFmtId="4" fontId="13" fillId="0" borderId="11" xfId="0" applyNumberFormat="1" applyFont="1" applyBorder="1"/>
    <xf numFmtId="0" fontId="13" fillId="0" borderId="11" xfId="0" applyFont="1" applyBorder="1"/>
    <xf numFmtId="166" fontId="14" fillId="0" borderId="11" xfId="0" applyNumberFormat="1" applyFont="1" applyBorder="1"/>
    <xf numFmtId="166" fontId="13" fillId="0" borderId="11" xfId="0" applyNumberFormat="1" applyFont="1" applyBorder="1"/>
    <xf numFmtId="0" fontId="12" fillId="0" borderId="11" xfId="0" applyFont="1" applyBorder="1"/>
    <xf numFmtId="0" fontId="14" fillId="0" borderId="11" xfId="0" applyFont="1" applyBorder="1" applyAlignment="1">
      <alignment horizontal="left"/>
    </xf>
    <xf numFmtId="4" fontId="10" fillId="0" borderId="11" xfId="0" applyNumberFormat="1" applyFont="1" applyBorder="1"/>
    <xf numFmtId="0" fontId="14" fillId="0" borderId="11" xfId="0" applyFont="1" applyBorder="1"/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166" fontId="12" fillId="0" borderId="11" xfId="0" applyNumberFormat="1" applyFont="1" applyBorder="1" applyAlignment="1">
      <alignment horizontal="right" vertical="top" shrinkToFit="1"/>
    </xf>
    <xf numFmtId="1" fontId="12" fillId="0" borderId="11" xfId="0" applyNumberFormat="1" applyFont="1" applyBorder="1" applyAlignment="1">
      <alignment horizontal="right" vertical="top" shrinkToFit="1"/>
    </xf>
    <xf numFmtId="166" fontId="15" fillId="0" borderId="11" xfId="0" applyNumberFormat="1" applyFont="1" applyBorder="1" applyAlignment="1">
      <alignment horizontal="right" vertical="top" shrinkToFit="1"/>
    </xf>
    <xf numFmtId="1" fontId="15" fillId="0" borderId="11" xfId="0" applyNumberFormat="1" applyFont="1" applyBorder="1" applyAlignment="1">
      <alignment horizontal="right" vertical="top" shrinkToFit="1"/>
    </xf>
    <xf numFmtId="0" fontId="15" fillId="2" borderId="0" xfId="3" applyFont="1" applyFill="1" applyAlignment="1">
      <alignment horizontal="center"/>
    </xf>
    <xf numFmtId="0" fontId="12" fillId="0" borderId="0" xfId="3" applyFont="1"/>
    <xf numFmtId="0" fontId="15" fillId="0" borderId="0" xfId="3" applyFont="1" applyAlignment="1">
      <alignment horizontal="center"/>
    </xf>
    <xf numFmtId="0" fontId="12" fillId="0" borderId="0" xfId="3" applyFont="1" applyAlignment="1">
      <alignment horizontal="left"/>
    </xf>
    <xf numFmtId="3" fontId="12" fillId="0" borderId="0" xfId="3" applyNumberFormat="1" applyFont="1"/>
    <xf numFmtId="167" fontId="12" fillId="0" borderId="0" xfId="3" applyNumberFormat="1" applyFont="1"/>
    <xf numFmtId="0" fontId="14" fillId="0" borderId="0" xfId="0" applyFont="1"/>
    <xf numFmtId="0" fontId="10" fillId="0" borderId="0" xfId="0" applyFont="1"/>
    <xf numFmtId="0" fontId="10" fillId="0" borderId="2" xfId="0" applyFont="1" applyBorder="1"/>
    <xf numFmtId="0" fontId="15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4" fontId="10" fillId="0" borderId="0" xfId="0" applyNumberFormat="1" applyFont="1"/>
    <xf numFmtId="0" fontId="10" fillId="0" borderId="11" xfId="0" applyFont="1" applyBorder="1"/>
    <xf numFmtId="166" fontId="10" fillId="0" borderId="11" xfId="0" applyNumberFormat="1" applyFont="1" applyBorder="1"/>
    <xf numFmtId="166" fontId="10" fillId="0" borderId="0" xfId="0" applyNumberFormat="1" applyFont="1"/>
    <xf numFmtId="3" fontId="10" fillId="0" borderId="0" xfId="0" applyNumberFormat="1" applyFont="1"/>
    <xf numFmtId="0" fontId="15" fillId="0" borderId="0" xfId="0" applyFont="1"/>
    <xf numFmtId="9" fontId="10" fillId="0" borderId="0" xfId="2" applyFont="1"/>
    <xf numFmtId="168" fontId="10" fillId="0" borderId="0" xfId="0" applyNumberFormat="1" applyFont="1"/>
    <xf numFmtId="0" fontId="15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5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165" fontId="10" fillId="0" borderId="2" xfId="1" applyNumberFormat="1" applyFont="1" applyFill="1" applyBorder="1" applyAlignment="1">
      <alignment horizontal="center" vertical="center"/>
    </xf>
    <xf numFmtId="3" fontId="10" fillId="0" borderId="2" xfId="0" applyNumberFormat="1" applyFont="1" applyFill="1" applyBorder="1" applyAlignment="1">
      <alignment horizontal="center" vertical="center"/>
    </xf>
    <xf numFmtId="166" fontId="10" fillId="0" borderId="0" xfId="0" applyNumberFormat="1" applyFont="1" applyFill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165" fontId="10" fillId="0" borderId="3" xfId="1" applyNumberFormat="1" applyFont="1" applyFill="1" applyBorder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165" fontId="10" fillId="0" borderId="4" xfId="1" applyNumberFormat="1" applyFont="1" applyFill="1" applyBorder="1" applyAlignment="1">
      <alignment horizontal="center" vertical="center"/>
    </xf>
    <xf numFmtId="3" fontId="10" fillId="0" borderId="4" xfId="0" applyNumberFormat="1" applyFont="1" applyFill="1" applyBorder="1" applyAlignment="1">
      <alignment horizontal="center" vertical="center"/>
    </xf>
    <xf numFmtId="165" fontId="10" fillId="0" borderId="0" xfId="1" applyNumberFormat="1" applyFont="1" applyFill="1" applyBorder="1" applyAlignment="1">
      <alignment horizontal="center" vertical="center"/>
    </xf>
    <xf numFmtId="3" fontId="10" fillId="0" borderId="0" xfId="0" applyNumberFormat="1" applyFont="1" applyFill="1" applyAlignment="1">
      <alignment horizontal="center" vertical="center"/>
    </xf>
    <xf numFmtId="0" fontId="12" fillId="0" borderId="0" xfId="0" applyFont="1" applyFill="1"/>
    <xf numFmtId="0" fontId="12" fillId="0" borderId="0" xfId="0" applyFont="1" applyFill="1" applyAlignment="1">
      <alignment vertical="center"/>
    </xf>
    <xf numFmtId="0" fontId="10" fillId="0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</cellXfs>
  <cellStyles count="7">
    <cellStyle name="Migliaia" xfId="1" builtinId="3"/>
    <cellStyle name="Migliaia 2 2" xfId="4" xr:uid="{00000000-0005-0000-0000-000001000000}"/>
    <cellStyle name="Normale" xfId="0" builtinId="0"/>
    <cellStyle name="Normale 2" xfId="3" xr:uid="{00000000-0005-0000-0000-000003000000}"/>
    <cellStyle name="Normale 4" xfId="5" xr:uid="{00000000-0005-0000-0000-000004000000}"/>
    <cellStyle name="Percentuale" xfId="2" builtinId="5"/>
    <cellStyle name="Valuta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bosco </c:v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cat>
            <c:strLit>
              <c:ptCount val="22"/>
              <c:pt idx="0">
                <c:v>Piemonte </c:v>
              </c:pt>
              <c:pt idx="1">
                <c:v>Valle d'Aosta</c:v>
              </c:pt>
              <c:pt idx="2">
                <c:v>Lombardia</c:v>
              </c:pt>
              <c:pt idx="3">
                <c:v>Alto Adige</c:v>
              </c:pt>
              <c:pt idx="4">
                <c:v>Trentino</c:v>
              </c:pt>
              <c:pt idx="5">
                <c:v>Veneto</c:v>
              </c:pt>
              <c:pt idx="6">
                <c:v>Fruili-Venezia Giulia</c:v>
              </c:pt>
              <c:pt idx="7">
                <c:v>Liguria</c:v>
              </c:pt>
              <c:pt idx="8">
                <c:v>Emilia-Romagna</c:v>
              </c:pt>
              <c:pt idx="9">
                <c:v>Toscana</c:v>
              </c:pt>
              <c:pt idx="10">
                <c:v>Umbria</c:v>
              </c:pt>
              <c:pt idx="11">
                <c:v>Marche</c:v>
              </c:pt>
              <c:pt idx="12">
                <c:v>Lazio</c:v>
              </c:pt>
              <c:pt idx="13">
                <c:v>Abruzzo</c:v>
              </c:pt>
              <c:pt idx="14">
                <c:v>Molise</c:v>
              </c:pt>
              <c:pt idx="15">
                <c:v>Campania</c:v>
              </c:pt>
              <c:pt idx="16">
                <c:v>Puglia</c:v>
              </c:pt>
              <c:pt idx="17">
                <c:v>Basilicata</c:v>
              </c:pt>
              <c:pt idx="18">
                <c:v>Calabria</c:v>
              </c:pt>
              <c:pt idx="19">
                <c:v>Sicilia</c:v>
              </c:pt>
              <c:pt idx="20">
                <c:v>Sardegna</c:v>
              </c:pt>
              <c:pt idx="21">
                <c:v>ITALIA</c:v>
              </c:pt>
            </c:strLit>
          </c:cat>
          <c:val>
            <c:numLit>
              <c:formatCode>General</c:formatCode>
              <c:ptCount val="21"/>
              <c:pt idx="0">
                <c:v>890433</c:v>
              </c:pt>
              <c:pt idx="1">
                <c:v>99243</c:v>
              </c:pt>
              <c:pt idx="2">
                <c:v>621968</c:v>
              </c:pt>
              <c:pt idx="3">
                <c:v>339270</c:v>
              </c:pt>
              <c:pt idx="4">
                <c:v>373259</c:v>
              </c:pt>
              <c:pt idx="5">
                <c:v>416704</c:v>
              </c:pt>
              <c:pt idx="6">
                <c:v>332556</c:v>
              </c:pt>
              <c:pt idx="7">
                <c:v>343160</c:v>
              </c:pt>
              <c:pt idx="8">
                <c:v>584901</c:v>
              </c:pt>
              <c:pt idx="9">
                <c:v>1035448</c:v>
              </c:pt>
              <c:pt idx="10">
                <c:v>390305</c:v>
              </c:pt>
              <c:pt idx="11">
                <c:v>291767</c:v>
              </c:pt>
              <c:pt idx="12">
                <c:v>560236</c:v>
              </c:pt>
              <c:pt idx="13">
                <c:v>411588</c:v>
              </c:pt>
              <c:pt idx="14">
                <c:v>153248</c:v>
              </c:pt>
              <c:pt idx="15">
                <c:v>403927</c:v>
              </c:pt>
              <c:pt idx="16">
                <c:v>142349</c:v>
              </c:pt>
              <c:pt idx="17">
                <c:v>288020</c:v>
              </c:pt>
              <c:pt idx="18">
                <c:v>495177</c:v>
              </c:pt>
              <c:pt idx="19">
                <c:v>285489</c:v>
              </c:pt>
              <c:pt idx="20">
                <c:v>626140</c:v>
              </c:pt>
            </c:numLit>
          </c:val>
          <c:extLst>
            <c:ext xmlns:c16="http://schemas.microsoft.com/office/drawing/2014/chart" uri="{C3380CC4-5D6E-409C-BE32-E72D297353CC}">
              <c16:uniqueId val="{00000000-5FE6-439A-88B1-6E3AE3DEB33F}"/>
            </c:ext>
          </c:extLst>
        </c:ser>
        <c:ser>
          <c:idx val="1"/>
          <c:order val="1"/>
          <c:tx>
            <c:v>altre terre boscate</c:v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cat>
            <c:strLit>
              <c:ptCount val="22"/>
              <c:pt idx="0">
                <c:v>Piemonte </c:v>
              </c:pt>
              <c:pt idx="1">
                <c:v>Valle d'Aosta</c:v>
              </c:pt>
              <c:pt idx="2">
                <c:v>Lombardia</c:v>
              </c:pt>
              <c:pt idx="3">
                <c:v>Alto Adige</c:v>
              </c:pt>
              <c:pt idx="4">
                <c:v>Trentino</c:v>
              </c:pt>
              <c:pt idx="5">
                <c:v>Veneto</c:v>
              </c:pt>
              <c:pt idx="6">
                <c:v>Fruili-Venezia Giulia</c:v>
              </c:pt>
              <c:pt idx="7">
                <c:v>Liguria</c:v>
              </c:pt>
              <c:pt idx="8">
                <c:v>Emilia-Romagna</c:v>
              </c:pt>
              <c:pt idx="9">
                <c:v>Toscana</c:v>
              </c:pt>
              <c:pt idx="10">
                <c:v>Umbria</c:v>
              </c:pt>
              <c:pt idx="11">
                <c:v>Marche</c:v>
              </c:pt>
              <c:pt idx="12">
                <c:v>Lazio</c:v>
              </c:pt>
              <c:pt idx="13">
                <c:v>Abruzzo</c:v>
              </c:pt>
              <c:pt idx="14">
                <c:v>Molise</c:v>
              </c:pt>
              <c:pt idx="15">
                <c:v>Campania</c:v>
              </c:pt>
              <c:pt idx="16">
                <c:v>Puglia</c:v>
              </c:pt>
              <c:pt idx="17">
                <c:v>Basilicata</c:v>
              </c:pt>
              <c:pt idx="18">
                <c:v>Calabria</c:v>
              </c:pt>
              <c:pt idx="19">
                <c:v>Sicilia</c:v>
              </c:pt>
              <c:pt idx="20">
                <c:v>Sardegna</c:v>
              </c:pt>
              <c:pt idx="21">
                <c:v>ITALIA</c:v>
              </c:pt>
            </c:strLit>
          </c:cat>
          <c:val>
            <c:numLit>
              <c:formatCode>General</c:formatCode>
              <c:ptCount val="21"/>
              <c:pt idx="0">
                <c:v>84991</c:v>
              </c:pt>
              <c:pt idx="1">
                <c:v>8733</c:v>
              </c:pt>
              <c:pt idx="2">
                <c:v>70252</c:v>
              </c:pt>
              <c:pt idx="3">
                <c:v>36081</c:v>
              </c:pt>
              <c:pt idx="4">
                <c:v>33826</c:v>
              </c:pt>
              <c:pt idx="5">
                <c:v>52991</c:v>
              </c:pt>
              <c:pt idx="6">
                <c:v>41058</c:v>
              </c:pt>
              <c:pt idx="7">
                <c:v>44084</c:v>
              </c:pt>
              <c:pt idx="8">
                <c:v>53915</c:v>
              </c:pt>
              <c:pt idx="9">
                <c:v>154275</c:v>
              </c:pt>
              <c:pt idx="10">
                <c:v>23651</c:v>
              </c:pt>
              <c:pt idx="11">
                <c:v>21314</c:v>
              </c:pt>
              <c:pt idx="12">
                <c:v>87912</c:v>
              </c:pt>
              <c:pt idx="13">
                <c:v>63011</c:v>
              </c:pt>
              <c:pt idx="14">
                <c:v>20025</c:v>
              </c:pt>
              <c:pt idx="15">
                <c:v>87332</c:v>
              </c:pt>
              <c:pt idx="16">
                <c:v>49389</c:v>
              </c:pt>
              <c:pt idx="17">
                <c:v>104392</c:v>
              </c:pt>
              <c:pt idx="18">
                <c:v>155443</c:v>
              </c:pt>
              <c:pt idx="19">
                <c:v>101745</c:v>
              </c:pt>
              <c:pt idx="20">
                <c:v>674851</c:v>
              </c:pt>
            </c:numLit>
          </c:val>
          <c:extLst>
            <c:ext xmlns:c16="http://schemas.microsoft.com/office/drawing/2014/chart" uri="{C3380CC4-5D6E-409C-BE32-E72D297353CC}">
              <c16:uniqueId val="{00000001-5FE6-439A-88B1-6E3AE3DEB3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0253696"/>
        <c:axId val="100255232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spPr>
                  <a:gradFill rotWithShape="1">
                    <a:gsLst>
                      <a:gs pos="0">
                        <a:schemeClr val="accent3"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3"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3"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3"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cat>
                  <c:strLit>
                    <c:ptCount val="22"/>
                    <c:pt idx="0">
                      <c:v>Piemonte </c:v>
                    </c:pt>
                    <c:pt idx="1">
                      <c:v>Valle d'Aosta</c:v>
                    </c:pt>
                    <c:pt idx="2">
                      <c:v>Lombardia</c:v>
                    </c:pt>
                    <c:pt idx="3">
                      <c:v>Alto Adige</c:v>
                    </c:pt>
                    <c:pt idx="4">
                      <c:v>Trentino</c:v>
                    </c:pt>
                    <c:pt idx="5">
                      <c:v>Veneto</c:v>
                    </c:pt>
                    <c:pt idx="6">
                      <c:v>Fruili-Venezia Giulia</c:v>
                    </c:pt>
                    <c:pt idx="7">
                      <c:v>Liguria</c:v>
                    </c:pt>
                    <c:pt idx="8">
                      <c:v>Emilia-Romagna</c:v>
                    </c:pt>
                    <c:pt idx="9">
                      <c:v>Toscana</c:v>
                    </c:pt>
                    <c:pt idx="10">
                      <c:v>Umbria</c:v>
                    </c:pt>
                    <c:pt idx="11">
                      <c:v>Marche</c:v>
                    </c:pt>
                    <c:pt idx="12">
                      <c:v>Lazio</c:v>
                    </c:pt>
                    <c:pt idx="13">
                      <c:v>Abruzzo</c:v>
                    </c:pt>
                    <c:pt idx="14">
                      <c:v>Molise</c:v>
                    </c:pt>
                    <c:pt idx="15">
                      <c:v>Campania</c:v>
                    </c:pt>
                    <c:pt idx="16">
                      <c:v>Puglia</c:v>
                    </c:pt>
                    <c:pt idx="17">
                      <c:v>Basilicata</c:v>
                    </c:pt>
                    <c:pt idx="18">
                      <c:v>Calabria</c:v>
                    </c:pt>
                    <c:pt idx="19">
                      <c:v>Sicilia</c:v>
                    </c:pt>
                    <c:pt idx="20">
                      <c:v>Sardegna</c:v>
                    </c:pt>
                    <c:pt idx="21">
                      <c:v>ITALIA</c:v>
                    </c:pt>
                  </c:strLit>
                </c:cat>
                <c:val>
                  <c:numLit>
                    <c:formatCode>General</c:formatCode>
                    <c:ptCount val="22"/>
                    <c:pt idx="0">
                      <c:v>975424</c:v>
                    </c:pt>
                    <c:pt idx="1">
                      <c:v>107976</c:v>
                    </c:pt>
                    <c:pt idx="2">
                      <c:v>692220</c:v>
                    </c:pt>
                    <c:pt idx="3">
                      <c:v>375351</c:v>
                    </c:pt>
                    <c:pt idx="4">
                      <c:v>407086</c:v>
                    </c:pt>
                    <c:pt idx="5">
                      <c:v>469695</c:v>
                    </c:pt>
                    <c:pt idx="6">
                      <c:v>373614</c:v>
                    </c:pt>
                    <c:pt idx="7">
                      <c:v>387244</c:v>
                    </c:pt>
                    <c:pt idx="8">
                      <c:v>638816</c:v>
                    </c:pt>
                    <c:pt idx="9">
                      <c:v>1189722</c:v>
                    </c:pt>
                    <c:pt idx="10">
                      <c:v>413956</c:v>
                    </c:pt>
                    <c:pt idx="11">
                      <c:v>313081</c:v>
                    </c:pt>
                    <c:pt idx="12">
                      <c:v>648148</c:v>
                    </c:pt>
                    <c:pt idx="13">
                      <c:v>474599</c:v>
                    </c:pt>
                    <c:pt idx="14">
                      <c:v>173273</c:v>
                    </c:pt>
                    <c:pt idx="15">
                      <c:v>491259</c:v>
                    </c:pt>
                    <c:pt idx="16">
                      <c:v>191738</c:v>
                    </c:pt>
                    <c:pt idx="17">
                      <c:v>392412</c:v>
                    </c:pt>
                    <c:pt idx="18">
                      <c:v>650620</c:v>
                    </c:pt>
                    <c:pt idx="19">
                      <c:v>387234</c:v>
                    </c:pt>
                    <c:pt idx="20">
                      <c:v>1300991</c:v>
                    </c:pt>
                    <c:pt idx="21">
                      <c:v>11054459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9-5FE6-439A-88B1-6E3AE3DEB33F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253696"/>
        <c:axId val="100255232"/>
        <c:extLst>
          <c:ext xmlns:c15="http://schemas.microsoft.com/office/drawing/2012/chart" uri="{02D57815-91ED-43cb-92C2-25804820EDAC}">
            <c15:filteredLineSeries>
              <c15:ser>
                <c:idx val="3"/>
                <c:order val="3"/>
                <c:spPr>
                  <a:ln w="158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Lit>
                    <c:ptCount val="22"/>
                    <c:pt idx="0">
                      <c:v>Piemonte </c:v>
                    </c:pt>
                    <c:pt idx="1">
                      <c:v>Valle d'Aosta</c:v>
                    </c:pt>
                    <c:pt idx="2">
                      <c:v>Lombardia</c:v>
                    </c:pt>
                    <c:pt idx="3">
                      <c:v>Alto Adige</c:v>
                    </c:pt>
                    <c:pt idx="4">
                      <c:v>Trentino</c:v>
                    </c:pt>
                    <c:pt idx="5">
                      <c:v>Veneto</c:v>
                    </c:pt>
                    <c:pt idx="6">
                      <c:v>Fruili-Venezia Giulia</c:v>
                    </c:pt>
                    <c:pt idx="7">
                      <c:v>Liguria</c:v>
                    </c:pt>
                    <c:pt idx="8">
                      <c:v>Emilia-Romagna</c:v>
                    </c:pt>
                    <c:pt idx="9">
                      <c:v>Toscana</c:v>
                    </c:pt>
                    <c:pt idx="10">
                      <c:v>Umbria</c:v>
                    </c:pt>
                    <c:pt idx="11">
                      <c:v>Marche</c:v>
                    </c:pt>
                    <c:pt idx="12">
                      <c:v>Lazio</c:v>
                    </c:pt>
                    <c:pt idx="13">
                      <c:v>Abruzzo</c:v>
                    </c:pt>
                    <c:pt idx="14">
                      <c:v>Molise</c:v>
                    </c:pt>
                    <c:pt idx="15">
                      <c:v>Campania</c:v>
                    </c:pt>
                    <c:pt idx="16">
                      <c:v>Puglia</c:v>
                    </c:pt>
                    <c:pt idx="17">
                      <c:v>Basilicata</c:v>
                    </c:pt>
                    <c:pt idx="18">
                      <c:v>Calabria</c:v>
                    </c:pt>
                    <c:pt idx="19">
                      <c:v>Sicilia</c:v>
                    </c:pt>
                    <c:pt idx="20">
                      <c:v>Sardegna</c:v>
                    </c:pt>
                    <c:pt idx="21">
                      <c:v>ITALIA</c:v>
                    </c:pt>
                  </c:strLit>
                </c:cat>
                <c:val>
                  <c:numLit>
                    <c:formatCode>General</c:formatCode>
                    <c:ptCount val="22"/>
                    <c:pt idx="0">
                      <c:v>2539983</c:v>
                    </c:pt>
                    <c:pt idx="1">
                      <c:v>326322</c:v>
                    </c:pt>
                    <c:pt idx="2">
                      <c:v>2386285</c:v>
                    </c:pt>
                    <c:pt idx="3">
                      <c:v>739997</c:v>
                    </c:pt>
                    <c:pt idx="4">
                      <c:v>620690</c:v>
                    </c:pt>
                    <c:pt idx="5">
                      <c:v>1839122</c:v>
                    </c:pt>
                    <c:pt idx="6">
                      <c:v>785648</c:v>
                    </c:pt>
                    <c:pt idx="7">
                      <c:v>542024</c:v>
                    </c:pt>
                    <c:pt idx="8">
                      <c:v>2245202</c:v>
                    </c:pt>
                    <c:pt idx="9">
                      <c:v>2299018</c:v>
                    </c:pt>
                    <c:pt idx="10">
                      <c:v>845604</c:v>
                    </c:pt>
                    <c:pt idx="11">
                      <c:v>936513</c:v>
                    </c:pt>
                    <c:pt idx="12">
                      <c:v>1720768</c:v>
                    </c:pt>
                    <c:pt idx="13">
                      <c:v>1079512</c:v>
                    </c:pt>
                    <c:pt idx="14">
                      <c:v>443765</c:v>
                    </c:pt>
                    <c:pt idx="15">
                      <c:v>1359025</c:v>
                    </c:pt>
                    <c:pt idx="16">
                      <c:v>1936580</c:v>
                    </c:pt>
                    <c:pt idx="17">
                      <c:v>999461</c:v>
                    </c:pt>
                    <c:pt idx="18">
                      <c:v>1508055</c:v>
                    </c:pt>
                    <c:pt idx="19">
                      <c:v>2570282</c:v>
                    </c:pt>
                    <c:pt idx="20">
                      <c:v>2408989</c:v>
                    </c:pt>
                    <c:pt idx="21">
                      <c:v>30132845</c:v>
                    </c:pt>
                  </c:numLit>
                </c:val>
                <c:smooth val="0"/>
                <c:extLst>
                  <c:ext xmlns:c16="http://schemas.microsoft.com/office/drawing/2014/chart" uri="{C3380CC4-5D6E-409C-BE32-E72D297353CC}">
                    <c16:uniqueId val="{0000000A-5FE6-439A-88B1-6E3AE3DEB33F}"/>
                  </c:ext>
                </c:extLst>
              </c15:ser>
            </c15:filteredLineSeries>
          </c:ext>
        </c:extLst>
      </c:lineChart>
      <c:lineChart>
        <c:grouping val="standard"/>
        <c:varyColors val="0"/>
        <c:ser>
          <c:idx val="4"/>
          <c:order val="4"/>
          <c:tx>
            <c:v>Indice di boscosità</c:v>
          </c:tx>
          <c:spPr>
            <a:ln w="12700" cap="sq">
              <a:solidFill>
                <a:srgbClr val="92D050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12700" cap="flat" cmpd="sng" algn="ctr">
                <a:solidFill>
                  <a:srgbClr val="00B050"/>
                </a:solidFill>
                <a:round/>
              </a:ln>
              <a:effectLst/>
            </c:spPr>
          </c:marker>
          <c:dLbls>
            <c:dLbl>
              <c:idx val="0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108000" tIns="36000" rIns="0" bIns="0" anchor="t" anchorCtr="0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rgbClr val="92D050"/>
                        </a:solidFill>
                      </a:ln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0-2EE5-4804-B837-FBCB5B0230B6}"/>
                </c:ext>
              </c:extLst>
            </c:dLbl>
            <c:dLbl>
              <c:idx val="2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108000" tIns="36000" rIns="0" bIns="0" anchor="t" anchorCtr="0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rgbClr val="92D050"/>
                        </a:solidFill>
                      </a:ln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1-2EE5-4804-B837-FBCB5B0230B6}"/>
                </c:ext>
              </c:extLst>
            </c:dLbl>
            <c:dLbl>
              <c:idx val="5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108000" tIns="36000" rIns="0" bIns="0" anchor="t" anchorCtr="0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rgbClr val="92D050"/>
                        </a:solidFill>
                      </a:ln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2-2EE5-4804-B837-FBCB5B0230B6}"/>
                </c:ext>
              </c:extLst>
            </c:dLbl>
            <c:dLbl>
              <c:idx val="8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108000" tIns="36000" rIns="0" bIns="0" anchor="t" anchorCtr="0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rgbClr val="92D050"/>
                        </a:solidFill>
                      </a:ln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3-2EE5-4804-B837-FBCB5B0230B6}"/>
                </c:ext>
              </c:extLst>
            </c:dLbl>
            <c:dLbl>
              <c:idx val="12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72000" tIns="36000" rIns="0" bIns="0" anchor="t" anchorCtr="0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rgbClr val="92D050"/>
                        </a:solidFill>
                      </a:ln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4-2EE5-4804-B837-FBCB5B0230B6}"/>
                </c:ext>
              </c:extLst>
            </c:dLbl>
            <c:dLbl>
              <c:idx val="19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108000" tIns="36000" rIns="0" bIns="0" anchor="t" anchorCtr="0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rgbClr val="92D050"/>
                        </a:solidFill>
                      </a:ln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5-2EE5-4804-B837-FBCB5B0230B6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0" tIns="36000" rIns="0" bIns="0" anchor="t" anchorCtr="0">
                <a:noAutofit/>
              </a:bodyPr>
              <a:lstStyle/>
              <a:p>
                <a:pPr>
                  <a:defRPr sz="900" b="0" i="0" u="none" strike="noStrike" kern="1200" baseline="0">
                    <a:ln w="6350">
                      <a:solidFill>
                        <a:srgbClr val="92D050"/>
                      </a:solidFill>
                    </a:ln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Lit>
              <c:ptCount val="22"/>
              <c:pt idx="0">
                <c:v>Piemonte </c:v>
              </c:pt>
              <c:pt idx="1">
                <c:v>Valle d'Aosta</c:v>
              </c:pt>
              <c:pt idx="2">
                <c:v>Lombardia</c:v>
              </c:pt>
              <c:pt idx="3">
                <c:v>Alto Adige</c:v>
              </c:pt>
              <c:pt idx="4">
                <c:v>Trentino</c:v>
              </c:pt>
              <c:pt idx="5">
                <c:v>Veneto</c:v>
              </c:pt>
              <c:pt idx="6">
                <c:v>Fruili-Venezia Giulia</c:v>
              </c:pt>
              <c:pt idx="7">
                <c:v>Liguria</c:v>
              </c:pt>
              <c:pt idx="8">
                <c:v>Emilia-Romagna</c:v>
              </c:pt>
              <c:pt idx="9">
                <c:v>Toscana</c:v>
              </c:pt>
              <c:pt idx="10">
                <c:v>Umbria</c:v>
              </c:pt>
              <c:pt idx="11">
                <c:v>Marche</c:v>
              </c:pt>
              <c:pt idx="12">
                <c:v>Lazio</c:v>
              </c:pt>
              <c:pt idx="13">
                <c:v>Abruzzo</c:v>
              </c:pt>
              <c:pt idx="14">
                <c:v>Molise</c:v>
              </c:pt>
              <c:pt idx="15">
                <c:v>Campania</c:v>
              </c:pt>
              <c:pt idx="16">
                <c:v>Puglia</c:v>
              </c:pt>
              <c:pt idx="17">
                <c:v>Basilicata</c:v>
              </c:pt>
              <c:pt idx="18">
                <c:v>Calabria</c:v>
              </c:pt>
              <c:pt idx="19">
                <c:v>Sicilia</c:v>
              </c:pt>
              <c:pt idx="20">
                <c:v>Sardegna</c:v>
              </c:pt>
              <c:pt idx="21">
                <c:v>ITALIA</c:v>
              </c:pt>
            </c:strLit>
          </c:cat>
          <c:val>
            <c:numLit>
              <c:formatCode>General</c:formatCode>
              <c:ptCount val="21"/>
              <c:pt idx="0">
                <c:v>38.40277671149768</c:v>
              </c:pt>
              <c:pt idx="1">
                <c:v>33.088789600455989</c:v>
              </c:pt>
              <c:pt idx="2">
                <c:v>29.008270177283933</c:v>
              </c:pt>
              <c:pt idx="3">
                <c:v>50.723313743163821</c:v>
              </c:pt>
              <c:pt idx="4">
                <c:v>65.586041341088148</c:v>
              </c:pt>
              <c:pt idx="5">
                <c:v>25.539088760832612</c:v>
              </c:pt>
              <c:pt idx="6">
                <c:v>47.55488463026699</c:v>
              </c:pt>
              <c:pt idx="7">
                <c:v>71.444068897318203</c:v>
              </c:pt>
              <c:pt idx="8">
                <c:v>28.452495588370226</c:v>
              </c:pt>
              <c:pt idx="9">
                <c:v>51.749138110271431</c:v>
              </c:pt>
              <c:pt idx="10">
                <c:v>48.953883851069769</c:v>
              </c:pt>
              <c:pt idx="11">
                <c:v>33.430502299487571</c:v>
              </c:pt>
              <c:pt idx="12">
                <c:v>37.666204857366012</c:v>
              </c:pt>
              <c:pt idx="13">
                <c:v>43.964217164792977</c:v>
              </c:pt>
              <c:pt idx="14">
                <c:v>39.046116750983067</c:v>
              </c:pt>
              <c:pt idx="15">
                <c:v>36.147900149003881</c:v>
              </c:pt>
              <c:pt idx="16">
                <c:v>9.9008561484679181</c:v>
              </c:pt>
              <c:pt idx="17">
                <c:v>39.262362413340789</c:v>
              </c:pt>
              <c:pt idx="18">
                <c:v>43.142988816720873</c:v>
              </c:pt>
              <c:pt idx="19">
                <c:v>15.065817680705853</c:v>
              </c:pt>
              <c:pt idx="20">
                <c:v>54.005684542353663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5FE6-439A-88B1-6E3AE3DEB3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145024"/>
        <c:axId val="100143104"/>
      </c:lineChart>
      <c:catAx>
        <c:axId val="100253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0255232"/>
        <c:crosses val="autoZero"/>
        <c:auto val="1"/>
        <c:lblAlgn val="ctr"/>
        <c:lblOffset val="100"/>
        <c:noMultiLvlLbl val="0"/>
      </c:catAx>
      <c:valAx>
        <c:axId val="10025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ettari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0253696"/>
        <c:crosses val="autoZero"/>
        <c:crossBetween val="between"/>
        <c:dispUnits>
          <c:builtInUnit val="thousands"/>
        </c:dispUnits>
      </c:valAx>
      <c:valAx>
        <c:axId val="100143104"/>
        <c:scaling>
          <c:orientation val="minMax"/>
          <c:max val="1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>
                    <a:solidFill>
                      <a:sysClr val="windowText" lastClr="000000"/>
                    </a:solidFill>
                  </a:rPr>
                  <a:t>Indice di boscosita (%)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high"/>
        <c:spPr>
          <a:noFill/>
          <a:ln>
            <a:solidFill>
              <a:schemeClr val="accent1"/>
            </a:solidFill>
            <a:prstDash val="sysDot"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rgbClr val="00B05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0145024"/>
        <c:crosses val="max"/>
        <c:crossBetween val="between"/>
        <c:majorUnit val="20"/>
      </c:valAx>
      <c:catAx>
        <c:axId val="1001450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014310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US" sz="1400" b="1" i="0" u="none" strike="noStrike" kern="1200" spc="0" normalizeH="0" baseline="0">
                <a:solidFill>
                  <a:sysClr val="windowText" lastClr="000000"/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Bosco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US" sz="1400" b="1" i="0" u="none" strike="noStrike" kern="1200" spc="0" normalizeH="0" baseline="0">
              <a:solidFill>
                <a:sysClr val="windowText" lastClr="000000"/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tx>
            <c:v>Bosco - Forest</c:v>
          </c:tx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343-47B2-906B-0C22DCFEAC56}"/>
              </c:ext>
            </c:extLst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343-47B2-906B-0C22DCFEAC56}"/>
              </c:ext>
            </c:extLst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343-47B2-906B-0C22DCFEAC56}"/>
              </c:ext>
            </c:extLst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343-47B2-906B-0C22DCFEAC56}"/>
              </c:ext>
            </c:extLst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343-47B2-906B-0C22DCFEAC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GB"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0 - 500 m</c:v>
              </c:pt>
              <c:pt idx="1">
                <c:v>501 - 1000 m</c:v>
              </c:pt>
              <c:pt idx="2">
                <c:v>1001 - 1500 m</c:v>
              </c:pt>
              <c:pt idx="3">
                <c:v>1501 - 2000 m</c:v>
              </c:pt>
              <c:pt idx="4">
                <c:v>&gt; 2001 m</c:v>
              </c:pt>
            </c:strLit>
          </c:cat>
          <c:val>
            <c:numLit>
              <c:formatCode>General</c:formatCode>
              <c:ptCount val="5"/>
              <c:pt idx="0">
                <c:v>34.1</c:v>
              </c:pt>
              <c:pt idx="1">
                <c:v>37.9</c:v>
              </c:pt>
              <c:pt idx="2">
                <c:v>19.5</c:v>
              </c:pt>
              <c:pt idx="3">
                <c:v>7.5</c:v>
              </c:pt>
              <c:pt idx="4">
                <c:v>1.1000000000000001</c:v>
              </c:pt>
            </c:numLit>
          </c:val>
          <c:extLst>
            <c:ext xmlns:c16="http://schemas.microsoft.com/office/drawing/2014/chart" uri="{C3380CC4-5D6E-409C-BE32-E72D297353CC}">
              <c16:uniqueId val="{0000000A-E343-47B2-906B-0C22DCFEAC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GB" sz="1080" b="0" i="0" u="none" strike="noStrike" kern="1200" spc="0" normalizeH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Altre terre boscate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GB" sz="1080" b="0" i="0" u="none" strike="noStrike" kern="1200" spc="0" normalizeH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tx>
            <c:v>Altre terre boscate - Other wooded land</c:v>
          </c:tx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A64-430B-B742-26B794332EAB}"/>
              </c:ext>
            </c:extLst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A64-430B-B742-26B794332EAB}"/>
              </c:ext>
            </c:extLst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A64-430B-B742-26B794332EAB}"/>
              </c:ext>
            </c:extLst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A64-430B-B742-26B794332EAB}"/>
              </c:ext>
            </c:extLst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A64-430B-B742-26B794332EA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GB"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0 - 500 m</c:v>
              </c:pt>
              <c:pt idx="1">
                <c:v>501 - 1000 m</c:v>
              </c:pt>
              <c:pt idx="2">
                <c:v>1001 - 1500 m</c:v>
              </c:pt>
              <c:pt idx="3">
                <c:v>1501 - 2000 m</c:v>
              </c:pt>
              <c:pt idx="4">
                <c:v>&gt; 2001 m</c:v>
              </c:pt>
            </c:strLit>
          </c:cat>
          <c:val>
            <c:numLit>
              <c:formatCode>General</c:formatCode>
              <c:ptCount val="5"/>
              <c:pt idx="0">
                <c:v>54.6</c:v>
              </c:pt>
              <c:pt idx="1">
                <c:v>25.2</c:v>
              </c:pt>
              <c:pt idx="2">
                <c:v>9.5</c:v>
              </c:pt>
              <c:pt idx="3">
                <c:v>7.9</c:v>
              </c:pt>
              <c:pt idx="4">
                <c:v>2.8</c:v>
              </c:pt>
            </c:numLit>
          </c:val>
          <c:extLst>
            <c:ext xmlns:c16="http://schemas.microsoft.com/office/drawing/2014/chart" uri="{C3380CC4-5D6E-409C-BE32-E72D297353CC}">
              <c16:uniqueId val="{0000000A-1A64-430B-B742-26B794332EAB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GB"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lang="en-GB" sz="900" b="0" i="0" u="none" strike="noStrike" kern="1200" baseline="0">
          <a:solidFill>
            <a:schemeClr val="dk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GB" sz="1080" b="0" i="0" u="none" strike="noStrike" kern="1200" spc="0" normalizeH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Superficie forestale totale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GB" sz="1080" b="0" i="0" u="none" strike="noStrike" kern="1200" spc="0" normalizeH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tx>
            <c:v>Superficie forestale totale - Total wooded land</c:v>
          </c:tx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531-4F11-B4B0-7D3A3C55F5A4}"/>
              </c:ext>
            </c:extLst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531-4F11-B4B0-7D3A3C55F5A4}"/>
              </c:ext>
            </c:extLst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531-4F11-B4B0-7D3A3C55F5A4}"/>
              </c:ext>
            </c:extLst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531-4F11-B4B0-7D3A3C55F5A4}"/>
              </c:ext>
            </c:extLst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531-4F11-B4B0-7D3A3C55F5A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GB"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0 - 500 m</c:v>
              </c:pt>
              <c:pt idx="1">
                <c:v>501 - 1000 m</c:v>
              </c:pt>
              <c:pt idx="2">
                <c:v>1001 - 1500 m</c:v>
              </c:pt>
              <c:pt idx="3">
                <c:v>1501 - 2000 m</c:v>
              </c:pt>
              <c:pt idx="4">
                <c:v>&gt; 2001 m</c:v>
              </c:pt>
            </c:strLit>
          </c:cat>
          <c:val>
            <c:numLit>
              <c:formatCode>General</c:formatCode>
              <c:ptCount val="5"/>
              <c:pt idx="0">
                <c:v>37.700000000000003</c:v>
              </c:pt>
              <c:pt idx="1">
                <c:v>35.700000000000003</c:v>
              </c:pt>
              <c:pt idx="2">
                <c:v>17.7</c:v>
              </c:pt>
              <c:pt idx="3">
                <c:v>7.6</c:v>
              </c:pt>
              <c:pt idx="4">
                <c:v>1.4</c:v>
              </c:pt>
            </c:numLit>
          </c:val>
          <c:extLst>
            <c:ext xmlns:c16="http://schemas.microsoft.com/office/drawing/2014/chart" uri="{C3380CC4-5D6E-409C-BE32-E72D297353CC}">
              <c16:uniqueId val="{0000000A-0531-4F11-B4B0-7D3A3C55F5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GB"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lang="en-GB" sz="900" b="0" i="0" u="none" strike="noStrike" kern="1200" baseline="0">
          <a:solidFill>
            <a:schemeClr val="dk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1"/>
    </c:view3D>
    <c:floor>
      <c:thickness val="0"/>
      <c:spPr>
        <a:solidFill>
          <a:srgbClr val="CCCCCC"/>
        </a:solidFill>
        <a:ln w="0">
          <a:noFill/>
        </a:ln>
      </c:spPr>
    </c:floor>
    <c:sideWall>
      <c:thickness val="0"/>
      <c:spPr>
        <a:noFill/>
        <a:ln w="0">
          <a:solidFill>
            <a:srgbClr val="B3B3B3"/>
          </a:solidFill>
        </a:ln>
      </c:spPr>
    </c:sideWall>
    <c:backWall>
      <c:thickness val="0"/>
      <c:spPr>
        <a:noFill/>
        <a:ln w="0">
          <a:solidFill>
            <a:srgbClr val="B3B3B3"/>
          </a:solidFill>
        </a:ln>
      </c:spPr>
    </c:backWall>
    <c:plotArea>
      <c:layout/>
      <c:pie3DChart>
        <c:varyColors val="1"/>
        <c:ser>
          <c:idx val="0"/>
          <c:order val="0"/>
          <c:spPr>
            <a:solidFill>
              <a:srgbClr val="004586"/>
            </a:solidFill>
            <a:ln w="0">
              <a:noFill/>
            </a:ln>
          </c:spPr>
          <c:explosion val="50"/>
          <c:dPt>
            <c:idx val="0"/>
            <c:bubble3D val="0"/>
            <c:explosion val="10"/>
            <c:extLst>
              <c:ext xmlns:c16="http://schemas.microsoft.com/office/drawing/2014/chart" uri="{C3380CC4-5D6E-409C-BE32-E72D297353CC}">
                <c16:uniqueId val="{00000001-AB7E-46E4-BACE-D6D26F9ADDD8}"/>
              </c:ext>
            </c:extLst>
          </c:dPt>
          <c:dPt>
            <c:idx val="1"/>
            <c:bubble3D val="0"/>
            <c:explosion val="13"/>
            <c:spPr>
              <a:solidFill>
                <a:srgbClr val="FF420E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3-AB7E-46E4-BACE-D6D26F9ADDD8}"/>
              </c:ext>
            </c:extLst>
          </c:dPt>
          <c:dPt>
            <c:idx val="2"/>
            <c:bubble3D val="0"/>
            <c:explosion val="4"/>
            <c:spPr>
              <a:solidFill>
                <a:srgbClr val="FFD320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5-AB7E-46E4-BACE-D6D26F9ADDD8}"/>
              </c:ext>
            </c:extLst>
          </c:dPt>
          <c:dPt>
            <c:idx val="3"/>
            <c:bubble3D val="0"/>
            <c:explosion val="5"/>
            <c:spPr>
              <a:solidFill>
                <a:srgbClr val="579D1C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7-AB7E-46E4-BACE-D6D26F9ADDD8}"/>
              </c:ext>
            </c:extLst>
          </c:dPt>
          <c:dPt>
            <c:idx val="4"/>
            <c:bubble3D val="0"/>
            <c:explosion val="7"/>
            <c:spPr>
              <a:solidFill>
                <a:srgbClr val="7E0021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9-AB7E-46E4-BACE-D6D26F9ADDD8}"/>
              </c:ext>
            </c:extLst>
          </c:dPt>
          <c:dLbls>
            <c:dLbl>
              <c:idx val="0"/>
              <c:spPr/>
              <c:txPr>
                <a:bodyPr wrap="none"/>
                <a:lstStyle/>
                <a:p>
                  <a:pPr>
                    <a:defRPr sz="1000" b="0" strike="noStrike" spc="-1">
                      <a:latin typeface="Arial"/>
                    </a:defRPr>
                  </a:pPr>
                  <a:endParaRPr lang="it-IT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B7E-46E4-BACE-D6D26F9ADDD8}"/>
                </c:ext>
              </c:extLst>
            </c:dLbl>
            <c:dLbl>
              <c:idx val="1"/>
              <c:spPr/>
              <c:txPr>
                <a:bodyPr wrap="none"/>
                <a:lstStyle/>
                <a:p>
                  <a:pPr>
                    <a:defRPr sz="1000" b="0" strike="noStrike" spc="-1">
                      <a:latin typeface="Arial"/>
                    </a:defRPr>
                  </a:pPr>
                  <a:endParaRPr lang="it-IT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B7E-46E4-BACE-D6D26F9ADDD8}"/>
                </c:ext>
              </c:extLst>
            </c:dLbl>
            <c:dLbl>
              <c:idx val="2"/>
              <c:spPr/>
              <c:txPr>
                <a:bodyPr wrap="none"/>
                <a:lstStyle/>
                <a:p>
                  <a:pPr>
                    <a:defRPr sz="1000" b="0" strike="noStrike" spc="-1">
                      <a:latin typeface="Arial"/>
                    </a:defRPr>
                  </a:pPr>
                  <a:endParaRPr lang="it-IT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7E-46E4-BACE-D6D26F9ADDD8}"/>
                </c:ext>
              </c:extLst>
            </c:dLbl>
            <c:dLbl>
              <c:idx val="3"/>
              <c:spPr/>
              <c:txPr>
                <a:bodyPr wrap="none"/>
                <a:lstStyle/>
                <a:p>
                  <a:pPr>
                    <a:defRPr sz="1000" b="0" strike="noStrike" spc="-1">
                      <a:latin typeface="Arial"/>
                    </a:defRPr>
                  </a:pPr>
                  <a:endParaRPr lang="it-IT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B7E-46E4-BACE-D6D26F9ADDD8}"/>
                </c:ext>
              </c:extLst>
            </c:dLbl>
            <c:dLbl>
              <c:idx val="4"/>
              <c:spPr/>
              <c:txPr>
                <a:bodyPr wrap="none"/>
                <a:lstStyle/>
                <a:p>
                  <a:pPr>
                    <a:defRPr sz="1000" b="0" strike="noStrike" spc="-1">
                      <a:latin typeface="Arial"/>
                    </a:defRPr>
                  </a:pPr>
                  <a:endParaRPr lang="it-IT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B7E-46E4-BACE-D6D26F9ADD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strike="noStrike" spc="-1">
                    <a:latin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Assenti</c:v>
              </c:pt>
              <c:pt idx="1">
                <c:v>Minimali</c:v>
              </c:pt>
              <c:pt idx="2">
                <c:v>Classiche</c:v>
              </c:pt>
              <c:pt idx="3">
                <c:v>Intensive</c:v>
              </c:pt>
              <c:pt idx="4">
                <c:v>Altro (speciali)</c:v>
              </c:pt>
            </c:strLit>
          </c:cat>
          <c:val>
            <c:numLit>
              <c:formatCode>General</c:formatCode>
              <c:ptCount val="5"/>
              <c:pt idx="0">
                <c:v>0.374</c:v>
              </c:pt>
              <c:pt idx="1">
                <c:v>0.41399999999999998</c:v>
              </c:pt>
              <c:pt idx="2">
                <c:v>0.14599999999999999</c:v>
              </c:pt>
              <c:pt idx="3">
                <c:v>1.4999999999999999E-2</c:v>
              </c:pt>
              <c:pt idx="4">
                <c:v>4.1000000000000002E-2</c:v>
              </c:pt>
            </c:numLit>
          </c:val>
          <c:extLst>
            <c:ext xmlns:c16="http://schemas.microsoft.com/office/drawing/2014/chart" uri="{C3380CC4-5D6E-409C-BE32-E72D297353CC}">
              <c16:uniqueId val="{0000000A-AB7E-46E4-BACE-D6D26F9ADD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latin typeface="Arial"/>
            </a:defRPr>
          </a:pPr>
          <a:endParaRPr lang="it-IT"/>
        </a:p>
      </c:txPr>
    </c:legend>
    <c:plotVisOnly val="1"/>
    <c:dispBlanksAs val="zero"/>
    <c:showDLblsOverMax val="1"/>
  </c:chart>
  <c:spPr>
    <a:solidFill>
      <a:srgbClr val="FFFFFF"/>
    </a:solidFill>
    <a:ln w="0"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050" b="1" strike="noStrike" spc="-1">
                <a:solidFill>
                  <a:srgbClr val="000000"/>
                </a:solidFill>
                <a:latin typeface="Calibri Light"/>
                <a:ea typeface="Arial"/>
              </a:defRPr>
            </a:pPr>
            <a:r>
              <a:rPr lang="it-IT" sz="1050" b="1" strike="noStrike" spc="-1">
                <a:solidFill>
                  <a:srgbClr val="000000"/>
                </a:solidFill>
                <a:latin typeface="Calibri Light"/>
                <a:ea typeface="Arial"/>
              </a:rPr>
              <a:t>Ettari</a:t>
            </a:r>
          </a:p>
        </c:rich>
      </c:tx>
      <c:layout>
        <c:manualLayout>
          <c:xMode val="edge"/>
          <c:yMode val="edge"/>
          <c:x val="1.38859152775654E-2"/>
          <c:y val="6.791171477079799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03486771677627E-2"/>
          <c:y val="9.9694397283531397E-2"/>
          <c:w val="0.83043278788805597"/>
          <c:h val="0.76112964680470074"/>
        </c:manualLayout>
      </c:layout>
      <c:barChart>
        <c:barDir val="col"/>
        <c:grouping val="clustered"/>
        <c:varyColors val="0"/>
        <c:ser>
          <c:idx val="0"/>
          <c:order val="0"/>
          <c:tx>
            <c:v>Bosco (ha)</c:v>
          </c:tx>
          <c:spPr>
            <a:solidFill>
              <a:srgbClr val="00B050"/>
            </a:solidFill>
            <a:ln w="12600">
              <a:solidFill>
                <a:srgbClr val="000000"/>
              </a:solidFill>
              <a:round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27"/>
              <c:pt idx="0">
                <c:v> 1970</c:v>
              </c:pt>
              <c:pt idx="1">
                <c:v> 1975</c:v>
              </c:pt>
              <c:pt idx="2">
                <c:v> 1980</c:v>
              </c:pt>
              <c:pt idx="3">
                <c:v> 1985</c:v>
              </c:pt>
              <c:pt idx="4">
                <c:v> 1990</c:v>
              </c:pt>
              <c:pt idx="5">
                <c:v> 1995</c:v>
              </c:pt>
              <c:pt idx="6">
                <c:v> 2000</c:v>
              </c:pt>
              <c:pt idx="7">
                <c:v> 2001</c:v>
              </c:pt>
              <c:pt idx="8">
                <c:v> 2002</c:v>
              </c:pt>
              <c:pt idx="9">
                <c:v> 2003</c:v>
              </c:pt>
              <c:pt idx="10">
                <c:v> 2004</c:v>
              </c:pt>
              <c:pt idx="11">
                <c:v> 2005</c:v>
              </c:pt>
              <c:pt idx="12">
                <c:v> 2006</c:v>
              </c:pt>
              <c:pt idx="13">
                <c:v> 2007</c:v>
              </c:pt>
              <c:pt idx="14">
                <c:v> 2008</c:v>
              </c:pt>
              <c:pt idx="15">
                <c:v> 2009</c:v>
              </c:pt>
              <c:pt idx="16">
                <c:v> 2010</c:v>
              </c:pt>
              <c:pt idx="17">
                <c:v> 2011</c:v>
              </c:pt>
              <c:pt idx="18">
                <c:v>2012</c:v>
              </c:pt>
              <c:pt idx="19">
                <c:v>2013</c:v>
              </c:pt>
              <c:pt idx="20">
                <c:v>2014</c:v>
              </c:pt>
              <c:pt idx="21">
                <c:v>2015</c:v>
              </c:pt>
              <c:pt idx="22">
                <c:v>2016</c:v>
              </c:pt>
              <c:pt idx="23">
                <c:v>2017</c:v>
              </c:pt>
              <c:pt idx="24">
                <c:v>2018</c:v>
              </c:pt>
              <c:pt idx="25">
                <c:v>2019</c:v>
              </c:pt>
              <c:pt idx="26">
                <c:v>2020</c:v>
              </c:pt>
            </c:strLit>
          </c:cat>
          <c:val>
            <c:numLit>
              <c:formatCode>General</c:formatCode>
              <c:ptCount val="27"/>
              <c:pt idx="0">
                <c:v>68170</c:v>
              </c:pt>
              <c:pt idx="1">
                <c:v>31551</c:v>
              </c:pt>
              <c:pt idx="2">
                <c:v>45838</c:v>
              </c:pt>
              <c:pt idx="3">
                <c:v>76548</c:v>
              </c:pt>
              <c:pt idx="4">
                <c:v>98410</c:v>
              </c:pt>
              <c:pt idx="5">
                <c:v>20995</c:v>
              </c:pt>
              <c:pt idx="6">
                <c:v>58234</c:v>
              </c:pt>
              <c:pt idx="7">
                <c:v>38186</c:v>
              </c:pt>
              <c:pt idx="8">
                <c:v>20218</c:v>
              </c:pt>
              <c:pt idx="9">
                <c:v>44064</c:v>
              </c:pt>
              <c:pt idx="10">
                <c:v>20866</c:v>
              </c:pt>
              <c:pt idx="11">
                <c:v>21470</c:v>
              </c:pt>
              <c:pt idx="12">
                <c:v>16422</c:v>
              </c:pt>
              <c:pt idx="13">
                <c:v>116602</c:v>
              </c:pt>
              <c:pt idx="14">
                <c:v>15270</c:v>
              </c:pt>
              <c:pt idx="15">
                <c:v>31062</c:v>
              </c:pt>
              <c:pt idx="16">
                <c:v>19357</c:v>
              </c:pt>
              <c:pt idx="17">
                <c:v>38430</c:v>
              </c:pt>
              <c:pt idx="18">
                <c:v>74543</c:v>
              </c:pt>
              <c:pt idx="19">
                <c:v>13437</c:v>
              </c:pt>
              <c:pt idx="20">
                <c:v>17320</c:v>
              </c:pt>
              <c:pt idx="21">
                <c:v>21582</c:v>
              </c:pt>
              <c:pt idx="22">
                <c:v>31003</c:v>
              </c:pt>
              <c:pt idx="23">
                <c:v>113422</c:v>
              </c:pt>
              <c:pt idx="24">
                <c:v>8804.86</c:v>
              </c:pt>
              <c:pt idx="25">
                <c:v>22945.936499999996</c:v>
              </c:pt>
              <c:pt idx="26">
                <c:v>31060</c:v>
              </c:pt>
            </c:numLit>
          </c:val>
          <c:extLst>
            <c:ext xmlns:c16="http://schemas.microsoft.com/office/drawing/2014/chart" uri="{C3380CC4-5D6E-409C-BE32-E72D297353CC}">
              <c16:uniqueId val="{00000000-8520-4171-9C2C-71D27F29E252}"/>
            </c:ext>
          </c:extLst>
        </c:ser>
        <c:ser>
          <c:idx val="1"/>
          <c:order val="1"/>
          <c:tx>
            <c:v>Altre terre non boscate (ha)</c:v>
          </c:tx>
          <c:spPr>
            <a:solidFill>
              <a:srgbClr val="FFC000"/>
            </a:solidFill>
            <a:ln w="12600">
              <a:solidFill>
                <a:srgbClr val="000000"/>
              </a:solidFill>
              <a:round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27"/>
              <c:pt idx="0">
                <c:v> 1970</c:v>
              </c:pt>
              <c:pt idx="1">
                <c:v> 1975</c:v>
              </c:pt>
              <c:pt idx="2">
                <c:v> 1980</c:v>
              </c:pt>
              <c:pt idx="3">
                <c:v> 1985</c:v>
              </c:pt>
              <c:pt idx="4">
                <c:v> 1990</c:v>
              </c:pt>
              <c:pt idx="5">
                <c:v> 1995</c:v>
              </c:pt>
              <c:pt idx="6">
                <c:v> 2000</c:v>
              </c:pt>
              <c:pt idx="7">
                <c:v> 2001</c:v>
              </c:pt>
              <c:pt idx="8">
                <c:v> 2002</c:v>
              </c:pt>
              <c:pt idx="9">
                <c:v> 2003</c:v>
              </c:pt>
              <c:pt idx="10">
                <c:v> 2004</c:v>
              </c:pt>
              <c:pt idx="11">
                <c:v> 2005</c:v>
              </c:pt>
              <c:pt idx="12">
                <c:v> 2006</c:v>
              </c:pt>
              <c:pt idx="13">
                <c:v> 2007</c:v>
              </c:pt>
              <c:pt idx="14">
                <c:v> 2008</c:v>
              </c:pt>
              <c:pt idx="15">
                <c:v> 2009</c:v>
              </c:pt>
              <c:pt idx="16">
                <c:v> 2010</c:v>
              </c:pt>
              <c:pt idx="17">
                <c:v> 2011</c:v>
              </c:pt>
              <c:pt idx="18">
                <c:v>2012</c:v>
              </c:pt>
              <c:pt idx="19">
                <c:v>2013</c:v>
              </c:pt>
              <c:pt idx="20">
                <c:v>2014</c:v>
              </c:pt>
              <c:pt idx="21">
                <c:v>2015</c:v>
              </c:pt>
              <c:pt idx="22">
                <c:v>2016</c:v>
              </c:pt>
              <c:pt idx="23">
                <c:v>2017</c:v>
              </c:pt>
              <c:pt idx="24">
                <c:v>2018</c:v>
              </c:pt>
              <c:pt idx="25">
                <c:v>2019</c:v>
              </c:pt>
              <c:pt idx="26">
                <c:v>2020</c:v>
              </c:pt>
            </c:strLit>
          </c:cat>
          <c:val>
            <c:numLit>
              <c:formatCode>General</c:formatCode>
              <c:ptCount val="27"/>
              <c:pt idx="0">
                <c:v>23006</c:v>
              </c:pt>
              <c:pt idx="1">
                <c:v>23135</c:v>
              </c:pt>
              <c:pt idx="2">
                <c:v>98081</c:v>
              </c:pt>
              <c:pt idx="3">
                <c:v>114092</c:v>
              </c:pt>
              <c:pt idx="4">
                <c:v>96909</c:v>
              </c:pt>
              <c:pt idx="5">
                <c:v>27889</c:v>
              </c:pt>
              <c:pt idx="6">
                <c:v>56414</c:v>
              </c:pt>
              <c:pt idx="7">
                <c:v>38241</c:v>
              </c:pt>
              <c:pt idx="8">
                <c:v>20573</c:v>
              </c:pt>
              <c:pt idx="9">
                <c:v>47741</c:v>
              </c:pt>
              <c:pt idx="10">
                <c:v>39310</c:v>
              </c:pt>
              <c:pt idx="11">
                <c:v>26105</c:v>
              </c:pt>
              <c:pt idx="12">
                <c:v>23524</c:v>
              </c:pt>
              <c:pt idx="13">
                <c:v>111127</c:v>
              </c:pt>
              <c:pt idx="14">
                <c:v>22269</c:v>
              </c:pt>
              <c:pt idx="15">
                <c:v>42299</c:v>
              </c:pt>
              <c:pt idx="16">
                <c:v>27180</c:v>
              </c:pt>
              <c:pt idx="17">
                <c:v>33577</c:v>
              </c:pt>
              <c:pt idx="18">
                <c:v>56271</c:v>
              </c:pt>
              <c:pt idx="19">
                <c:v>15639</c:v>
              </c:pt>
              <c:pt idx="20">
                <c:v>18805</c:v>
              </c:pt>
              <c:pt idx="21">
                <c:v>16000</c:v>
              </c:pt>
              <c:pt idx="22">
                <c:v>31905</c:v>
              </c:pt>
              <c:pt idx="23">
                <c:v>48941</c:v>
              </c:pt>
              <c:pt idx="24">
                <c:v>10675.71</c:v>
              </c:pt>
              <c:pt idx="25">
                <c:v>22973.535400000117</c:v>
              </c:pt>
              <c:pt idx="26">
                <c:v>24596</c:v>
              </c:pt>
            </c:numLit>
          </c:val>
          <c:extLst>
            <c:ext xmlns:c16="http://schemas.microsoft.com/office/drawing/2014/chart" uri="{C3380CC4-5D6E-409C-BE32-E72D297353CC}">
              <c16:uniqueId val="{00000001-8520-4171-9C2C-71D27F29E2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212544"/>
        <c:axId val="101214080"/>
      </c:barChart>
      <c:lineChart>
        <c:grouping val="standard"/>
        <c:varyColors val="0"/>
        <c:ser>
          <c:idx val="2"/>
          <c:order val="2"/>
          <c:tx>
            <c:v>Numero di incendi</c:v>
          </c:tx>
          <c:spPr>
            <a:ln w="15840">
              <a:solidFill>
                <a:srgbClr val="C00000"/>
              </a:solidFill>
              <a:round/>
            </a:ln>
          </c:spPr>
          <c:marker>
            <c:symbol val="triangle"/>
            <c:size val="5"/>
            <c:spPr>
              <a:solidFill>
                <a:srgbClr val="C00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26"/>
              <c:pt idx="0">
                <c:v> 1970</c:v>
              </c:pt>
              <c:pt idx="1">
                <c:v> 1975</c:v>
              </c:pt>
              <c:pt idx="2">
                <c:v> 1980</c:v>
              </c:pt>
              <c:pt idx="3">
                <c:v> 1985</c:v>
              </c:pt>
              <c:pt idx="4">
                <c:v> 1990</c:v>
              </c:pt>
              <c:pt idx="5">
                <c:v> 1995</c:v>
              </c:pt>
              <c:pt idx="6">
                <c:v> 2000</c:v>
              </c:pt>
              <c:pt idx="7">
                <c:v> 2001</c:v>
              </c:pt>
              <c:pt idx="8">
                <c:v> 2002</c:v>
              </c:pt>
              <c:pt idx="9">
                <c:v> 2003</c:v>
              </c:pt>
              <c:pt idx="10">
                <c:v> 2004</c:v>
              </c:pt>
              <c:pt idx="11">
                <c:v> 2005</c:v>
              </c:pt>
              <c:pt idx="12">
                <c:v> 2006</c:v>
              </c:pt>
              <c:pt idx="13">
                <c:v> 2007</c:v>
              </c:pt>
              <c:pt idx="14">
                <c:v> 2008</c:v>
              </c:pt>
              <c:pt idx="15">
                <c:v> 2009</c:v>
              </c:pt>
              <c:pt idx="16">
                <c:v> 2010</c:v>
              </c:pt>
              <c:pt idx="17">
                <c:v> 2011</c:v>
              </c:pt>
              <c:pt idx="18">
                <c:v>2012</c:v>
              </c:pt>
              <c:pt idx="19">
                <c:v>2013</c:v>
              </c:pt>
              <c:pt idx="20">
                <c:v>2014</c:v>
              </c:pt>
              <c:pt idx="21">
                <c:v>2015</c:v>
              </c:pt>
              <c:pt idx="22">
                <c:v>2016</c:v>
              </c:pt>
              <c:pt idx="23">
                <c:v>2017</c:v>
              </c:pt>
              <c:pt idx="24">
                <c:v>2018</c:v>
              </c:pt>
              <c:pt idx="25">
                <c:v>2019</c:v>
              </c:pt>
            </c:strLit>
          </c:cat>
          <c:val>
            <c:numLit>
              <c:formatCode>General</c:formatCode>
              <c:ptCount val="27"/>
              <c:pt idx="0">
                <c:v>6579</c:v>
              </c:pt>
              <c:pt idx="1">
                <c:v>4257</c:v>
              </c:pt>
              <c:pt idx="2">
                <c:v>11963</c:v>
              </c:pt>
              <c:pt idx="3">
                <c:v>18664</c:v>
              </c:pt>
              <c:pt idx="4">
                <c:v>14477</c:v>
              </c:pt>
              <c:pt idx="5">
                <c:v>7378</c:v>
              </c:pt>
              <c:pt idx="6">
                <c:v>8595</c:v>
              </c:pt>
              <c:pt idx="7">
                <c:v>7134</c:v>
              </c:pt>
              <c:pt idx="8">
                <c:v>4601</c:v>
              </c:pt>
              <c:pt idx="9">
                <c:v>9697</c:v>
              </c:pt>
              <c:pt idx="10">
                <c:v>6428</c:v>
              </c:pt>
              <c:pt idx="11">
                <c:v>7951</c:v>
              </c:pt>
              <c:pt idx="12">
                <c:v>5643</c:v>
              </c:pt>
              <c:pt idx="13">
                <c:v>10639</c:v>
              </c:pt>
              <c:pt idx="14">
                <c:v>4897</c:v>
              </c:pt>
              <c:pt idx="15">
                <c:v>5422</c:v>
              </c:pt>
              <c:pt idx="16">
                <c:v>4884</c:v>
              </c:pt>
              <c:pt idx="17">
                <c:v>8181</c:v>
              </c:pt>
              <c:pt idx="18">
                <c:v>8252</c:v>
              </c:pt>
              <c:pt idx="19">
                <c:v>2936</c:v>
              </c:pt>
              <c:pt idx="20">
                <c:v>3257</c:v>
              </c:pt>
              <c:pt idx="21">
                <c:v>5442</c:v>
              </c:pt>
              <c:pt idx="22">
                <c:v>4906</c:v>
              </c:pt>
              <c:pt idx="23">
                <c:v>7846</c:v>
              </c:pt>
              <c:pt idx="24">
                <c:v>3220</c:v>
              </c:pt>
              <c:pt idx="25">
                <c:v>7526</c:v>
              </c:pt>
              <c:pt idx="26">
                <c:v>4865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520-4171-9C2C-71D27F29E2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101215616"/>
        <c:axId val="101233792"/>
      </c:lineChart>
      <c:catAx>
        <c:axId val="10121254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 rot="-270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 Light"/>
                <a:ea typeface="Arial"/>
              </a:defRPr>
            </a:pPr>
            <a:endParaRPr lang="it-IT"/>
          </a:p>
        </c:txPr>
        <c:crossAx val="101214080"/>
        <c:crosses val="autoZero"/>
        <c:auto val="1"/>
        <c:lblAlgn val="ctr"/>
        <c:lblOffset val="100"/>
        <c:noMultiLvlLbl val="1"/>
      </c:catAx>
      <c:valAx>
        <c:axId val="101214080"/>
        <c:scaling>
          <c:orientation val="minMax"/>
        </c:scaling>
        <c:delete val="0"/>
        <c:axPos val="l"/>
        <c:numFmt formatCode="#,##0" sourceLinked="0"/>
        <c:majorTickMark val="cross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 Light"/>
                <a:ea typeface="Arial"/>
              </a:defRPr>
            </a:pPr>
            <a:endParaRPr lang="it-IT"/>
          </a:p>
        </c:txPr>
        <c:crossAx val="101212544"/>
        <c:crosses val="autoZero"/>
        <c:crossBetween val="between"/>
      </c:valAx>
      <c:catAx>
        <c:axId val="1012156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01233792"/>
        <c:crosses val="autoZero"/>
        <c:auto val="1"/>
        <c:lblAlgn val="ctr"/>
        <c:lblOffset val="100"/>
        <c:noMultiLvlLbl val="1"/>
      </c:catAx>
      <c:valAx>
        <c:axId val="101233792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it-IT"/>
                  <a:t>Numero d'incendi</a:t>
                </a:r>
              </a:p>
            </c:rich>
          </c:tx>
          <c:layout>
            <c:manualLayout>
              <c:xMode val="edge"/>
              <c:yMode val="edge"/>
              <c:x val="0.90548210898806358"/>
              <c:y val="1.7930648238302208E-2"/>
            </c:manualLayout>
          </c:layout>
          <c:overlay val="0"/>
        </c:title>
        <c:numFmt formatCode="#,##0" sourceLinked="0"/>
        <c:majorTickMark val="cross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 Light"/>
                <a:ea typeface="Arial"/>
              </a:defRPr>
            </a:pPr>
            <a:endParaRPr lang="it-IT"/>
          </a:p>
        </c:txPr>
        <c:crossAx val="101215616"/>
        <c:crosses val="max"/>
        <c:crossBetween val="between"/>
      </c:val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23303206177132338"/>
          <c:y val="0.12574925118266284"/>
          <c:w val="0.25906471485802685"/>
          <c:h val="0.11718048283442319"/>
        </c:manualLayout>
      </c:layout>
      <c:overlay val="0"/>
      <c:spPr>
        <a:solidFill>
          <a:srgbClr val="FFFFFF"/>
        </a:solidFill>
        <a:ln w="3240">
          <a:solidFill>
            <a:srgbClr val="000000"/>
          </a:solidFill>
          <a:round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 Light"/>
              <a:ea typeface="Arial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050" b="1" strike="noStrike" spc="-1">
                <a:solidFill>
                  <a:srgbClr val="000000"/>
                </a:solidFill>
                <a:latin typeface="Calibri Light"/>
                <a:ea typeface="Arial"/>
              </a:defRPr>
            </a:pPr>
            <a:r>
              <a:rPr sz="1050" b="1" strike="noStrike" spc="-1">
                <a:solidFill>
                  <a:srgbClr val="000000"/>
                </a:solidFill>
                <a:latin typeface="Calibri Light"/>
                <a:ea typeface="Arial"/>
              </a:rPr>
              <a:t>Hectares</a:t>
            </a:r>
          </a:p>
        </c:rich>
      </c:tx>
      <c:layout>
        <c:manualLayout>
          <c:xMode val="edge"/>
          <c:yMode val="edge"/>
          <c:x val="1.38029509757258E-2"/>
          <c:y val="6.791171477079799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0390290337934295E-2"/>
          <c:y val="9.9694397283531397E-2"/>
          <c:w val="0.83036649214659697"/>
          <c:h val="0.81466893039049204"/>
        </c:manualLayout>
      </c:layout>
      <c:barChart>
        <c:barDir val="col"/>
        <c:grouping val="clustered"/>
        <c:varyColors val="0"/>
        <c:ser>
          <c:idx val="0"/>
          <c:order val="0"/>
          <c:tx>
            <c:v>Forest surface (ha)</c:v>
          </c:tx>
          <c:spPr>
            <a:solidFill>
              <a:srgbClr val="00B050"/>
            </a:solidFill>
            <a:ln w="12600">
              <a:solidFill>
                <a:srgbClr val="000000"/>
              </a:solidFill>
              <a:round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25"/>
              <c:pt idx="0">
                <c:v> 1970</c:v>
              </c:pt>
              <c:pt idx="1">
                <c:v> 1975</c:v>
              </c:pt>
              <c:pt idx="2">
                <c:v> 1980</c:v>
              </c:pt>
              <c:pt idx="3">
                <c:v> 1985</c:v>
              </c:pt>
              <c:pt idx="4">
                <c:v> 1990</c:v>
              </c:pt>
              <c:pt idx="5">
                <c:v> 1995</c:v>
              </c:pt>
              <c:pt idx="6">
                <c:v> 2000</c:v>
              </c:pt>
              <c:pt idx="7">
                <c:v> 2001</c:v>
              </c:pt>
              <c:pt idx="8">
                <c:v> 2002</c:v>
              </c:pt>
              <c:pt idx="9">
                <c:v> 2003</c:v>
              </c:pt>
              <c:pt idx="10">
                <c:v> 2004</c:v>
              </c:pt>
              <c:pt idx="11">
                <c:v> 2005</c:v>
              </c:pt>
              <c:pt idx="12">
                <c:v> 2006</c:v>
              </c:pt>
              <c:pt idx="13">
                <c:v> 2007</c:v>
              </c:pt>
              <c:pt idx="14">
                <c:v> 2008</c:v>
              </c:pt>
              <c:pt idx="15">
                <c:v> 2009</c:v>
              </c:pt>
              <c:pt idx="16">
                <c:v> 2010</c:v>
              </c:pt>
              <c:pt idx="17">
                <c:v> 2011</c:v>
              </c:pt>
              <c:pt idx="18">
                <c:v>2012</c:v>
              </c:pt>
              <c:pt idx="19">
                <c:v>2013</c:v>
              </c:pt>
              <c:pt idx="20">
                <c:v>2014</c:v>
              </c:pt>
              <c:pt idx="21">
                <c:v>2015</c:v>
              </c:pt>
              <c:pt idx="22">
                <c:v>2016</c:v>
              </c:pt>
              <c:pt idx="23">
                <c:v>2017</c:v>
              </c:pt>
              <c:pt idx="24">
                <c:v>2018</c:v>
              </c:pt>
            </c:strLit>
          </c:cat>
          <c:val>
            <c:numLit>
              <c:formatCode>General</c:formatCode>
              <c:ptCount val="25"/>
              <c:pt idx="0">
                <c:v>68170</c:v>
              </c:pt>
              <c:pt idx="1">
                <c:v>31551</c:v>
              </c:pt>
              <c:pt idx="2">
                <c:v>45838</c:v>
              </c:pt>
              <c:pt idx="3">
                <c:v>76548</c:v>
              </c:pt>
              <c:pt idx="4">
                <c:v>98410</c:v>
              </c:pt>
              <c:pt idx="5">
                <c:v>20995</c:v>
              </c:pt>
              <c:pt idx="6">
                <c:v>58234</c:v>
              </c:pt>
              <c:pt idx="7">
                <c:v>38186</c:v>
              </c:pt>
              <c:pt idx="8">
                <c:v>20218</c:v>
              </c:pt>
              <c:pt idx="9">
                <c:v>44064</c:v>
              </c:pt>
              <c:pt idx="10">
                <c:v>20866</c:v>
              </c:pt>
              <c:pt idx="11">
                <c:v>21470</c:v>
              </c:pt>
              <c:pt idx="12">
                <c:v>16422</c:v>
              </c:pt>
              <c:pt idx="13">
                <c:v>116602</c:v>
              </c:pt>
              <c:pt idx="14">
                <c:v>15270</c:v>
              </c:pt>
              <c:pt idx="15">
                <c:v>31062</c:v>
              </c:pt>
              <c:pt idx="16">
                <c:v>19357</c:v>
              </c:pt>
              <c:pt idx="17">
                <c:v>38430</c:v>
              </c:pt>
              <c:pt idx="18">
                <c:v>74543</c:v>
              </c:pt>
              <c:pt idx="19">
                <c:v>13437</c:v>
              </c:pt>
              <c:pt idx="20">
                <c:v>17320</c:v>
              </c:pt>
              <c:pt idx="21">
                <c:v>21582</c:v>
              </c:pt>
              <c:pt idx="22">
                <c:v>31003</c:v>
              </c:pt>
              <c:pt idx="23">
                <c:v>113422</c:v>
              </c:pt>
              <c:pt idx="24">
                <c:v>8804.86</c:v>
              </c:pt>
            </c:numLit>
          </c:val>
          <c:extLst>
            <c:ext xmlns:c16="http://schemas.microsoft.com/office/drawing/2014/chart" uri="{C3380CC4-5D6E-409C-BE32-E72D297353CC}">
              <c16:uniqueId val="{00000000-524F-409A-A443-CDABD74EDD53}"/>
            </c:ext>
          </c:extLst>
        </c:ser>
        <c:ser>
          <c:idx val="1"/>
          <c:order val="1"/>
          <c:tx>
            <c:v>Other forest surface (ha)</c:v>
          </c:tx>
          <c:spPr>
            <a:solidFill>
              <a:srgbClr val="FFC000"/>
            </a:solidFill>
            <a:ln w="12600">
              <a:solidFill>
                <a:srgbClr val="000000"/>
              </a:solidFill>
              <a:round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25"/>
              <c:pt idx="0">
                <c:v> 1970</c:v>
              </c:pt>
              <c:pt idx="1">
                <c:v> 1975</c:v>
              </c:pt>
              <c:pt idx="2">
                <c:v> 1980</c:v>
              </c:pt>
              <c:pt idx="3">
                <c:v> 1985</c:v>
              </c:pt>
              <c:pt idx="4">
                <c:v> 1990</c:v>
              </c:pt>
              <c:pt idx="5">
                <c:v> 1995</c:v>
              </c:pt>
              <c:pt idx="6">
                <c:v> 2000</c:v>
              </c:pt>
              <c:pt idx="7">
                <c:v> 2001</c:v>
              </c:pt>
              <c:pt idx="8">
                <c:v> 2002</c:v>
              </c:pt>
              <c:pt idx="9">
                <c:v> 2003</c:v>
              </c:pt>
              <c:pt idx="10">
                <c:v> 2004</c:v>
              </c:pt>
              <c:pt idx="11">
                <c:v> 2005</c:v>
              </c:pt>
              <c:pt idx="12">
                <c:v> 2006</c:v>
              </c:pt>
              <c:pt idx="13">
                <c:v> 2007</c:v>
              </c:pt>
              <c:pt idx="14">
                <c:v> 2008</c:v>
              </c:pt>
              <c:pt idx="15">
                <c:v> 2009</c:v>
              </c:pt>
              <c:pt idx="16">
                <c:v> 2010</c:v>
              </c:pt>
              <c:pt idx="17">
                <c:v> 2011</c:v>
              </c:pt>
              <c:pt idx="18">
                <c:v>2012</c:v>
              </c:pt>
              <c:pt idx="19">
                <c:v>2013</c:v>
              </c:pt>
              <c:pt idx="20">
                <c:v>2014</c:v>
              </c:pt>
              <c:pt idx="21">
                <c:v>2015</c:v>
              </c:pt>
              <c:pt idx="22">
                <c:v>2016</c:v>
              </c:pt>
              <c:pt idx="23">
                <c:v>2017</c:v>
              </c:pt>
              <c:pt idx="24">
                <c:v>2018</c:v>
              </c:pt>
            </c:strLit>
          </c:cat>
          <c:val>
            <c:numLit>
              <c:formatCode>General</c:formatCode>
              <c:ptCount val="25"/>
              <c:pt idx="0">
                <c:v>23006</c:v>
              </c:pt>
              <c:pt idx="1">
                <c:v>23135</c:v>
              </c:pt>
              <c:pt idx="2">
                <c:v>98081</c:v>
              </c:pt>
              <c:pt idx="3">
                <c:v>114092</c:v>
              </c:pt>
              <c:pt idx="4">
                <c:v>96909</c:v>
              </c:pt>
              <c:pt idx="5">
                <c:v>27889</c:v>
              </c:pt>
              <c:pt idx="6">
                <c:v>56414</c:v>
              </c:pt>
              <c:pt idx="7">
                <c:v>38241</c:v>
              </c:pt>
              <c:pt idx="8">
                <c:v>20573</c:v>
              </c:pt>
              <c:pt idx="9">
                <c:v>47741</c:v>
              </c:pt>
              <c:pt idx="10">
                <c:v>39310</c:v>
              </c:pt>
              <c:pt idx="11">
                <c:v>26105</c:v>
              </c:pt>
              <c:pt idx="12">
                <c:v>23524</c:v>
              </c:pt>
              <c:pt idx="13">
                <c:v>111127</c:v>
              </c:pt>
              <c:pt idx="14">
                <c:v>22269</c:v>
              </c:pt>
              <c:pt idx="15">
                <c:v>42299</c:v>
              </c:pt>
              <c:pt idx="16">
                <c:v>27180</c:v>
              </c:pt>
              <c:pt idx="17">
                <c:v>33577</c:v>
              </c:pt>
              <c:pt idx="18">
                <c:v>56271</c:v>
              </c:pt>
              <c:pt idx="19">
                <c:v>15639</c:v>
              </c:pt>
              <c:pt idx="20">
                <c:v>18805</c:v>
              </c:pt>
              <c:pt idx="21">
                <c:v>16000</c:v>
              </c:pt>
              <c:pt idx="22">
                <c:v>31905</c:v>
              </c:pt>
              <c:pt idx="23">
                <c:v>48941</c:v>
              </c:pt>
              <c:pt idx="24">
                <c:v>10675.71</c:v>
              </c:pt>
            </c:numLit>
          </c:val>
          <c:extLst>
            <c:ext xmlns:c16="http://schemas.microsoft.com/office/drawing/2014/chart" uri="{C3380CC4-5D6E-409C-BE32-E72D297353CC}">
              <c16:uniqueId val="{00000001-524F-409A-A443-CDABD74EDD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878592"/>
        <c:axId val="100884480"/>
      </c:barChart>
      <c:lineChart>
        <c:grouping val="standard"/>
        <c:varyColors val="0"/>
        <c:ser>
          <c:idx val="2"/>
          <c:order val="2"/>
          <c:tx>
            <c:v>Number of fire</c:v>
          </c:tx>
          <c:spPr>
            <a:ln w="15840">
              <a:solidFill>
                <a:srgbClr val="C00000"/>
              </a:solidFill>
              <a:round/>
            </a:ln>
          </c:spPr>
          <c:marker>
            <c:symbol val="triangle"/>
            <c:size val="5"/>
            <c:spPr>
              <a:solidFill>
                <a:srgbClr val="C00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25"/>
              <c:pt idx="0">
                <c:v> 1970</c:v>
              </c:pt>
              <c:pt idx="1">
                <c:v> 1975</c:v>
              </c:pt>
              <c:pt idx="2">
                <c:v> 1980</c:v>
              </c:pt>
              <c:pt idx="3">
                <c:v> 1985</c:v>
              </c:pt>
              <c:pt idx="4">
                <c:v> 1990</c:v>
              </c:pt>
              <c:pt idx="5">
                <c:v> 1995</c:v>
              </c:pt>
              <c:pt idx="6">
                <c:v> 2000</c:v>
              </c:pt>
              <c:pt idx="7">
                <c:v> 2001</c:v>
              </c:pt>
              <c:pt idx="8">
                <c:v> 2002</c:v>
              </c:pt>
              <c:pt idx="9">
                <c:v> 2003</c:v>
              </c:pt>
              <c:pt idx="10">
                <c:v> 2004</c:v>
              </c:pt>
              <c:pt idx="11">
                <c:v> 2005</c:v>
              </c:pt>
              <c:pt idx="12">
                <c:v> 2006</c:v>
              </c:pt>
              <c:pt idx="13">
                <c:v> 2007</c:v>
              </c:pt>
              <c:pt idx="14">
                <c:v> 2008</c:v>
              </c:pt>
              <c:pt idx="15">
                <c:v> 2009</c:v>
              </c:pt>
              <c:pt idx="16">
                <c:v> 2010</c:v>
              </c:pt>
              <c:pt idx="17">
                <c:v> 2011</c:v>
              </c:pt>
              <c:pt idx="18">
                <c:v>2012</c:v>
              </c:pt>
              <c:pt idx="19">
                <c:v>2013</c:v>
              </c:pt>
              <c:pt idx="20">
                <c:v>2014</c:v>
              </c:pt>
              <c:pt idx="21">
                <c:v>2015</c:v>
              </c:pt>
              <c:pt idx="22">
                <c:v>2016</c:v>
              </c:pt>
              <c:pt idx="23">
                <c:v>2017</c:v>
              </c:pt>
              <c:pt idx="24">
                <c:v>2018</c:v>
              </c:pt>
            </c:strLit>
          </c:cat>
          <c:val>
            <c:numLit>
              <c:formatCode>General</c:formatCode>
              <c:ptCount val="25"/>
              <c:pt idx="0">
                <c:v>6579</c:v>
              </c:pt>
              <c:pt idx="1">
                <c:v>4257</c:v>
              </c:pt>
              <c:pt idx="2">
                <c:v>11963</c:v>
              </c:pt>
              <c:pt idx="3">
                <c:v>18664</c:v>
              </c:pt>
              <c:pt idx="4">
                <c:v>14477</c:v>
              </c:pt>
              <c:pt idx="5">
                <c:v>7378</c:v>
              </c:pt>
              <c:pt idx="6">
                <c:v>8595</c:v>
              </c:pt>
              <c:pt idx="7">
                <c:v>7134</c:v>
              </c:pt>
              <c:pt idx="8">
                <c:v>4601</c:v>
              </c:pt>
              <c:pt idx="9">
                <c:v>9697</c:v>
              </c:pt>
              <c:pt idx="10">
                <c:v>6428</c:v>
              </c:pt>
              <c:pt idx="11">
                <c:v>7951</c:v>
              </c:pt>
              <c:pt idx="12">
                <c:v>5643</c:v>
              </c:pt>
              <c:pt idx="13">
                <c:v>10639</c:v>
              </c:pt>
              <c:pt idx="14">
                <c:v>4897</c:v>
              </c:pt>
              <c:pt idx="15">
                <c:v>5422</c:v>
              </c:pt>
              <c:pt idx="16">
                <c:v>4884</c:v>
              </c:pt>
              <c:pt idx="17">
                <c:v>8181</c:v>
              </c:pt>
              <c:pt idx="18">
                <c:v>8252</c:v>
              </c:pt>
              <c:pt idx="19">
                <c:v>2936</c:v>
              </c:pt>
              <c:pt idx="20">
                <c:v>3257</c:v>
              </c:pt>
              <c:pt idx="21">
                <c:v>5442</c:v>
              </c:pt>
              <c:pt idx="22">
                <c:v>4906</c:v>
              </c:pt>
              <c:pt idx="23">
                <c:v>7846</c:v>
              </c:pt>
              <c:pt idx="24">
                <c:v>3220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24F-409A-A443-CDABD74EDD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100886016"/>
        <c:axId val="100887552"/>
      </c:lineChart>
      <c:catAx>
        <c:axId val="10087859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 rot="-270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 Light"/>
                <a:ea typeface="Arial"/>
              </a:defRPr>
            </a:pPr>
            <a:endParaRPr lang="it-IT"/>
          </a:p>
        </c:txPr>
        <c:crossAx val="100884480"/>
        <c:crosses val="autoZero"/>
        <c:auto val="1"/>
        <c:lblAlgn val="ctr"/>
        <c:lblOffset val="100"/>
        <c:noMultiLvlLbl val="1"/>
      </c:catAx>
      <c:valAx>
        <c:axId val="100884480"/>
        <c:scaling>
          <c:orientation val="minMax"/>
        </c:scaling>
        <c:delete val="0"/>
        <c:axPos val="l"/>
        <c:numFmt formatCode="#,##0" sourceLinked="0"/>
        <c:majorTickMark val="cross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 Light"/>
                <a:ea typeface="Arial"/>
              </a:defRPr>
            </a:pPr>
            <a:endParaRPr lang="it-IT"/>
          </a:p>
        </c:txPr>
        <c:crossAx val="100878592"/>
        <c:crosses val="autoZero"/>
        <c:crossBetween val="between"/>
      </c:valAx>
      <c:catAx>
        <c:axId val="1008860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00887552"/>
        <c:crosses val="autoZero"/>
        <c:auto val="1"/>
        <c:lblAlgn val="ctr"/>
        <c:lblOffset val="100"/>
        <c:noMultiLvlLbl val="1"/>
      </c:catAx>
      <c:valAx>
        <c:axId val="100887552"/>
        <c:scaling>
          <c:orientation val="minMax"/>
        </c:scaling>
        <c:delete val="0"/>
        <c:axPos val="r"/>
        <c:numFmt formatCode="#,##0" sourceLinked="0"/>
        <c:majorTickMark val="cross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 Light"/>
                <a:ea typeface="Arial"/>
              </a:defRPr>
            </a:pPr>
            <a:endParaRPr lang="it-IT"/>
          </a:p>
        </c:txPr>
        <c:crossAx val="100886016"/>
        <c:crosses val="max"/>
        <c:crossBetween val="between"/>
      </c:val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28065598076987902"/>
          <c:y val="0.134569943289225"/>
          <c:w val="0.209610604805302"/>
          <c:h val="0.103260869565218"/>
        </c:manualLayout>
      </c:layout>
      <c:overlay val="0"/>
      <c:spPr>
        <a:solidFill>
          <a:srgbClr val="FFFFFF"/>
        </a:solidFill>
        <a:ln w="3240">
          <a:solidFill>
            <a:srgbClr val="000000"/>
          </a:solidFill>
          <a:round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 Light"/>
              <a:ea typeface="Arial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Superficie Totale (HA)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2%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DE8C-4A25-8A2E-3060B8B6D29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9%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DE8C-4A25-8A2E-3060B8B6D29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45%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DE8C-4A25-8A2E-3060B8B6D29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17%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DE8C-4A25-8A2E-3060B8B6D29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23%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DE8C-4A25-8A2E-3060B8B6D29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DE8C-4A25-8A2E-3060B8B6D2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6"/>
              <c:pt idx="0">
                <c:v>&lt; 1 HA</c:v>
              </c:pt>
              <c:pt idx="1">
                <c:v>1 - 5 HA</c:v>
              </c:pt>
              <c:pt idx="2">
                <c:v>5 - 50 HA</c:v>
              </c:pt>
              <c:pt idx="3">
                <c:v>50 - 100 HA</c:v>
              </c:pt>
              <c:pt idx="4">
                <c:v>100 - 500 HA</c:v>
              </c:pt>
              <c:pt idx="5">
                <c:v>&gt; 500 HA</c:v>
              </c:pt>
            </c:strLit>
          </c:cat>
          <c:val>
            <c:numLit>
              <c:formatCode>General</c:formatCode>
              <c:ptCount val="6"/>
              <c:pt idx="0">
                <c:v>435.6</c:v>
              </c:pt>
              <c:pt idx="1">
                <c:v>2225.1</c:v>
              </c:pt>
              <c:pt idx="2">
                <c:v>10818.5</c:v>
              </c:pt>
              <c:pt idx="3">
                <c:v>4007</c:v>
              </c:pt>
              <c:pt idx="4">
                <c:v>5563.5</c:v>
              </c:pt>
              <c:pt idx="5">
                <c:v>1100.8</c:v>
              </c:pt>
            </c:numLit>
          </c:val>
          <c:extLst>
            <c:ext xmlns:c16="http://schemas.microsoft.com/office/drawing/2014/chart" uri="{C3380CC4-5D6E-409C-BE32-E72D297353CC}">
              <c16:uniqueId val="{00000006-DE8C-4A25-8A2E-3060B8B6D29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01271808"/>
        <c:axId val="101270272"/>
      </c:barChart>
      <c:lineChart>
        <c:grouping val="standard"/>
        <c:varyColors val="0"/>
        <c:ser>
          <c:idx val="1"/>
          <c:order val="1"/>
          <c:tx>
            <c:v>Numero Incendi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6"/>
              <c:pt idx="0">
                <c:v>&lt; 1 HA</c:v>
              </c:pt>
              <c:pt idx="1">
                <c:v>1 - 5 HA</c:v>
              </c:pt>
              <c:pt idx="2">
                <c:v>5 - 50 HA</c:v>
              </c:pt>
              <c:pt idx="3">
                <c:v>50 - 100 HA</c:v>
              </c:pt>
              <c:pt idx="4">
                <c:v>100 - 500 HA</c:v>
              </c:pt>
              <c:pt idx="5">
                <c:v>&gt; 500 HA</c:v>
              </c:pt>
            </c:strLit>
          </c:cat>
          <c:val>
            <c:numLit>
              <c:formatCode>General</c:formatCode>
              <c:ptCount val="6"/>
              <c:pt idx="0">
                <c:v>1390</c:v>
              </c:pt>
              <c:pt idx="1">
                <c:v>933</c:v>
              </c:pt>
              <c:pt idx="2">
                <c:v>728</c:v>
              </c:pt>
              <c:pt idx="3">
                <c:v>59</c:v>
              </c:pt>
              <c:pt idx="4">
                <c:v>30</c:v>
              </c:pt>
              <c:pt idx="5">
                <c:v>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DE8C-4A25-8A2E-3060B8B6D29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1253504"/>
        <c:axId val="101256192"/>
      </c:lineChart>
      <c:catAx>
        <c:axId val="101253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1256192"/>
        <c:crosses val="autoZero"/>
        <c:auto val="1"/>
        <c:lblAlgn val="ctr"/>
        <c:lblOffset val="100"/>
        <c:noMultiLvlLbl val="0"/>
      </c:catAx>
      <c:valAx>
        <c:axId val="101256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1253504"/>
        <c:crosses val="autoZero"/>
        <c:crossBetween val="between"/>
      </c:valAx>
      <c:valAx>
        <c:axId val="10127027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1271808"/>
        <c:crosses val="max"/>
        <c:crossBetween val="between"/>
      </c:valAx>
      <c:catAx>
        <c:axId val="101271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12702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Cippato, particelle e residui di legno</c:v>
          </c:tx>
          <c:spPr>
            <a:ln w="28800">
              <a:solidFill>
                <a:srgbClr val="004586"/>
              </a:solidFill>
            </a:ln>
          </c:spPr>
          <c:marker>
            <c:symbol val="none"/>
          </c:marker>
          <c:cat>
            <c:strLit>
              <c:ptCount val="4"/>
              <c:pt idx="0">
                <c:v>2017</c:v>
              </c:pt>
              <c:pt idx="1">
                <c:v>2018</c:v>
              </c:pt>
              <c:pt idx="2">
                <c:v>2019</c:v>
              </c:pt>
              <c:pt idx="3">
                <c:v>2020</c:v>
              </c:pt>
            </c:strLit>
          </c:cat>
          <c:val>
            <c:numLit>
              <c:formatCode>General</c:formatCode>
              <c:ptCount val="4"/>
              <c:pt idx="0">
                <c:v>0</c:v>
              </c:pt>
              <c:pt idx="1">
                <c:v>0</c:v>
              </c:pt>
              <c:pt idx="2">
                <c:v>5.0420075757575757</c:v>
              </c:pt>
              <c:pt idx="3">
                <c:v>-33.712121212121211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93-4CC4-A1DB-11D1F39B5247}"/>
            </c:ext>
          </c:extLst>
        </c:ser>
        <c:ser>
          <c:idx val="1"/>
          <c:order val="1"/>
          <c:tx>
            <c:v>Pellet ed altri agglomerati in legno</c:v>
          </c:tx>
          <c:spPr>
            <a:ln w="28800">
              <a:solidFill>
                <a:srgbClr val="FF420E"/>
              </a:solidFill>
            </a:ln>
          </c:spPr>
          <c:marker>
            <c:symbol val="none"/>
          </c:marker>
          <c:cat>
            <c:strLit>
              <c:ptCount val="4"/>
              <c:pt idx="0">
                <c:v>2017</c:v>
              </c:pt>
              <c:pt idx="1">
                <c:v>2018</c:v>
              </c:pt>
              <c:pt idx="2">
                <c:v>2019</c:v>
              </c:pt>
              <c:pt idx="3">
                <c:v>2020</c:v>
              </c:pt>
            </c:strLit>
          </c:cat>
          <c:val>
            <c:numLit>
              <c:formatCode>General</c:formatCode>
              <c:ptCount val="4"/>
              <c:pt idx="0">
                <c:v>0</c:v>
              </c:pt>
              <c:pt idx="1">
                <c:v>11.235955056179774</c:v>
              </c:pt>
              <c:pt idx="2">
                <c:v>11.685393258426966</c:v>
              </c:pt>
              <c:pt idx="3">
                <c:v>-5.6179775280898872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9693-4CC4-A1DB-11D1F39B5247}"/>
            </c:ext>
          </c:extLst>
        </c:ser>
        <c:ser>
          <c:idx val="2"/>
          <c:order val="2"/>
          <c:tx>
            <c:v>Segati (incluse traversine ferroviarie)</c:v>
          </c:tx>
          <c:spPr>
            <a:ln w="28800">
              <a:solidFill>
                <a:srgbClr val="FFD320"/>
              </a:solidFill>
            </a:ln>
          </c:spPr>
          <c:marker>
            <c:symbol val="none"/>
          </c:marker>
          <c:cat>
            <c:strLit>
              <c:ptCount val="4"/>
              <c:pt idx="0">
                <c:v>2017</c:v>
              </c:pt>
              <c:pt idx="1">
                <c:v>2018</c:v>
              </c:pt>
              <c:pt idx="2">
                <c:v>2019</c:v>
              </c:pt>
              <c:pt idx="3">
                <c:v>2020</c:v>
              </c:pt>
            </c:strLit>
          </c:cat>
          <c:val>
            <c:numLit>
              <c:formatCode>General</c:formatCode>
              <c:ptCount val="4"/>
              <c:pt idx="0">
                <c:v>0</c:v>
              </c:pt>
              <c:pt idx="1">
                <c:v>2.25</c:v>
              </c:pt>
              <c:pt idx="2">
                <c:v>5.5684868421052629</c:v>
              </c:pt>
              <c:pt idx="3">
                <c:v>-1.0394736842105263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9693-4CC4-A1DB-11D1F39B5247}"/>
            </c:ext>
          </c:extLst>
        </c:ser>
        <c:ser>
          <c:idx val="3"/>
          <c:order val="3"/>
          <c:tx>
            <c:v>Pannelli a base di legno, Sfogliati e tranciati</c:v>
          </c:tx>
          <c:spPr>
            <a:ln w="28800">
              <a:solidFill>
                <a:srgbClr val="579D1C"/>
              </a:solidFill>
            </a:ln>
          </c:spPr>
          <c:marker>
            <c:symbol val="none"/>
          </c:marker>
          <c:cat>
            <c:strLit>
              <c:ptCount val="4"/>
              <c:pt idx="0">
                <c:v>2017</c:v>
              </c:pt>
              <c:pt idx="1">
                <c:v>2018</c:v>
              </c:pt>
              <c:pt idx="2">
                <c:v>2019</c:v>
              </c:pt>
              <c:pt idx="3">
                <c:v>2020</c:v>
              </c:pt>
            </c:strLit>
          </c:cat>
          <c:val>
            <c:numLit>
              <c:formatCode>General</c:formatCode>
              <c:ptCount val="4"/>
              <c:pt idx="0">
                <c:v>0</c:v>
              </c:pt>
              <c:pt idx="1">
                <c:v>24.550480085230845</c:v>
              </c:pt>
              <c:pt idx="2">
                <c:v>16.145157127826415</c:v>
              </c:pt>
              <c:pt idx="3">
                <c:v>12.84473825263534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9693-4CC4-A1DB-11D1F39B5247}"/>
            </c:ext>
          </c:extLst>
        </c:ser>
        <c:ser>
          <c:idx val="4"/>
          <c:order val="4"/>
          <c:tx>
            <c:v>Pasta di legno</c:v>
          </c:tx>
          <c:spPr>
            <a:ln w="28800">
              <a:solidFill>
                <a:srgbClr val="7E0021"/>
              </a:solidFill>
            </a:ln>
          </c:spPr>
          <c:marker>
            <c:symbol val="none"/>
          </c:marker>
          <c:cat>
            <c:strLit>
              <c:ptCount val="4"/>
              <c:pt idx="0">
                <c:v>2017</c:v>
              </c:pt>
              <c:pt idx="1">
                <c:v>2018</c:v>
              </c:pt>
              <c:pt idx="2">
                <c:v>2019</c:v>
              </c:pt>
              <c:pt idx="3">
                <c:v>2020</c:v>
              </c:pt>
            </c:strLit>
          </c:cat>
          <c:val>
            <c:numLit>
              <c:formatCode>General</c:formatCode>
              <c:ptCount val="4"/>
              <c:pt idx="0">
                <c:v>0</c:v>
              </c:pt>
              <c:pt idx="1">
                <c:v>-4.9437745109399582</c:v>
              </c:pt>
              <c:pt idx="2">
                <c:v>-14.052123487499582</c:v>
              </c:pt>
              <c:pt idx="3">
                <c:v>-42.685021385513473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9693-4CC4-A1DB-11D1F39B52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831616"/>
        <c:axId val="102830080"/>
      </c:lineChart>
      <c:valAx>
        <c:axId val="10283008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it-IT"/>
          </a:p>
        </c:txPr>
        <c:crossAx val="102831616"/>
        <c:crossesAt val="0"/>
        <c:crossBetween val="between"/>
      </c:valAx>
      <c:catAx>
        <c:axId val="10283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it-IT"/>
          </a:p>
        </c:txPr>
        <c:crossAx val="102830080"/>
        <c:crossesAt val="0"/>
        <c:auto val="1"/>
        <c:lblAlgn val="ctr"/>
        <c:lblOffset val="100"/>
        <c:noMultiLvlLbl val="0"/>
      </c:catAx>
      <c:spPr>
        <a:noFill/>
        <a:ln>
          <a:solidFill>
            <a:srgbClr val="B3B3B3"/>
          </a:solidFill>
          <a:prstDash val="solid"/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sz="1000" b="0"/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21771</xdr:colOff>
      <xdr:row>1</xdr:row>
      <xdr:rowOff>146956</xdr:rowOff>
    </xdr:from>
    <xdr:to>
      <xdr:col>6</xdr:col>
      <xdr:colOff>90713</xdr:colOff>
      <xdr:row>27</xdr:row>
      <xdr:rowOff>217714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356D0CE2-89F9-4766-A923-7BA0651B20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142331</xdr:colOff>
      <xdr:row>9</xdr:row>
      <xdr:rowOff>98244</xdr:rowOff>
    </xdr:from>
    <xdr:to>
      <xdr:col>2</xdr:col>
      <xdr:colOff>342356</xdr:colOff>
      <xdr:row>24</xdr:row>
      <xdr:rowOff>98244</xdr:rowOff>
    </xdr:to>
    <xdr:graphicFrame macro="">
      <xdr:nvGraphicFramePr>
        <xdr:cNvPr id="4" name="Chart 2">
          <a:extLst>
            <a:ext uri="{FF2B5EF4-FFF2-40B4-BE49-F238E27FC236}">
              <a16:creationId xmlns:a16="http://schemas.microsoft.com/office/drawing/2014/main" id="{D35B9E24-4D7E-45DB-BB33-D1DE21319B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565785</xdr:colOff>
      <xdr:row>9</xdr:row>
      <xdr:rowOff>139065</xdr:rowOff>
    </xdr:from>
    <xdr:to>
      <xdr:col>4</xdr:col>
      <xdr:colOff>142875</xdr:colOff>
      <xdr:row>24</xdr:row>
      <xdr:rowOff>139065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EBBD16F-FC87-45A0-9650-342894B09F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465364</xdr:colOff>
      <xdr:row>9</xdr:row>
      <xdr:rowOff>142875</xdr:rowOff>
    </xdr:from>
    <xdr:to>
      <xdr:col>11</xdr:col>
      <xdr:colOff>522514</xdr:colOff>
      <xdr:row>24</xdr:row>
      <xdr:rowOff>171450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04C2CE5-49D1-4630-A3A3-A87B98816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88900</xdr:colOff>
      <xdr:row>5</xdr:row>
      <xdr:rowOff>15828</xdr:rowOff>
    </xdr:from>
    <xdr:to>
      <xdr:col>12</xdr:col>
      <xdr:colOff>4970</xdr:colOff>
      <xdr:row>22</xdr:row>
      <xdr:rowOff>72572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CD8E8B0D-DAFA-40E3-ADEE-9C873D0A77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321330</xdr:colOff>
      <xdr:row>2</xdr:row>
      <xdr:rowOff>57345</xdr:rowOff>
    </xdr:from>
    <xdr:to>
      <xdr:col>27</xdr:col>
      <xdr:colOff>466181</xdr:colOff>
      <xdr:row>32</xdr:row>
      <xdr:rowOff>154214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1414C1B9-6083-4BF2-8EC6-3A7248A90B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24</xdr:col>
      <xdr:colOff>504360</xdr:colOff>
      <xdr:row>75</xdr:row>
      <xdr:rowOff>52200</xdr:rowOff>
    </xdr:from>
    <xdr:to>
      <xdr:col>37</xdr:col>
      <xdr:colOff>530831</xdr:colOff>
      <xdr:row>106</xdr:row>
      <xdr:rowOff>36862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9A0CFE79-C3A5-424C-AB9C-23415ADB98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288748</xdr:colOff>
      <xdr:row>2</xdr:row>
      <xdr:rowOff>2470</xdr:rowOff>
    </xdr:from>
    <xdr:to>
      <xdr:col>15</xdr:col>
      <xdr:colOff>593548</xdr:colOff>
      <xdr:row>13</xdr:row>
      <xdr:rowOff>95956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D5055ABD-FF4B-4EB5-A1A1-252D2F443C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6778626" y="595312"/>
    <xdr:ext cx="6111875" cy="3182938"/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2FD22DAF-95B4-4AA7-A3D9-073617DFAD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zoomScale="70" zoomScaleNormal="70" workbookViewId="0">
      <selection activeCell="A2" sqref="A2"/>
    </sheetView>
  </sheetViews>
  <sheetFormatPr defaultColWidth="8.81640625" defaultRowHeight="13" x14ac:dyDescent="0.35"/>
  <cols>
    <col min="1" max="1" width="17" style="94" bestFit="1" customWidth="1"/>
    <col min="2" max="2" width="12.54296875" style="94" bestFit="1" customWidth="1"/>
    <col min="3" max="3" width="34.1796875" style="94" bestFit="1" customWidth="1"/>
    <col min="4" max="4" width="39.81640625" style="94" bestFit="1" customWidth="1"/>
    <col min="5" max="5" width="28.54296875" style="94" bestFit="1" customWidth="1"/>
    <col min="6" max="6" width="16.1796875" style="94" bestFit="1" customWidth="1"/>
    <col min="7" max="16384" width="8.81640625" style="94"/>
  </cols>
  <sheetData>
    <row r="1" spans="1:6" x14ac:dyDescent="0.35">
      <c r="A1" s="93" t="s">
        <v>0</v>
      </c>
    </row>
    <row r="4" spans="1:6" x14ac:dyDescent="0.35">
      <c r="A4" s="95" t="s">
        <v>1</v>
      </c>
      <c r="B4" s="96" t="s">
        <v>2</v>
      </c>
      <c r="C4" s="96" t="s">
        <v>3</v>
      </c>
      <c r="D4" s="96" t="s">
        <v>4</v>
      </c>
      <c r="E4" s="94" t="s">
        <v>5</v>
      </c>
      <c r="F4" s="94" t="s">
        <v>6</v>
      </c>
    </row>
    <row r="5" spans="1:6" x14ac:dyDescent="0.35">
      <c r="A5" s="95"/>
      <c r="B5" s="94" t="s">
        <v>7</v>
      </c>
      <c r="C5" s="94" t="s">
        <v>7</v>
      </c>
      <c r="D5" s="94" t="s">
        <v>7</v>
      </c>
      <c r="E5" s="94" t="s">
        <v>7</v>
      </c>
      <c r="F5" s="94" t="s">
        <v>8</v>
      </c>
    </row>
    <row r="6" spans="1:6" ht="13.5" thickBot="1" x14ac:dyDescent="0.4">
      <c r="A6" s="97"/>
      <c r="B6" s="98" t="s">
        <v>9</v>
      </c>
      <c r="C6" s="98" t="s">
        <v>9</v>
      </c>
      <c r="D6" s="98" t="s">
        <v>9</v>
      </c>
      <c r="E6" s="98" t="s">
        <v>9</v>
      </c>
      <c r="F6" s="98" t="s">
        <v>10</v>
      </c>
    </row>
    <row r="7" spans="1:6" ht="18" customHeight="1" thickTop="1" x14ac:dyDescent="0.35">
      <c r="A7" s="99" t="s">
        <v>11</v>
      </c>
      <c r="B7" s="100">
        <v>890433</v>
      </c>
      <c r="C7" s="101">
        <v>84991</v>
      </c>
      <c r="D7" s="101">
        <v>975424</v>
      </c>
      <c r="E7" s="101">
        <v>2539983</v>
      </c>
      <c r="F7" s="102">
        <f>(D7/E7)*100</f>
        <v>38.40277671149768</v>
      </c>
    </row>
    <row r="8" spans="1:6" ht="18" customHeight="1" x14ac:dyDescent="0.35">
      <c r="A8" s="103" t="s">
        <v>12</v>
      </c>
      <c r="B8" s="104">
        <v>99243</v>
      </c>
      <c r="C8" s="105">
        <v>8733</v>
      </c>
      <c r="D8" s="105">
        <v>107976</v>
      </c>
      <c r="E8" s="105">
        <v>326322</v>
      </c>
      <c r="F8" s="102">
        <f t="shared" ref="F8:F28" si="0">(D8/E8)*100</f>
        <v>33.088789600455989</v>
      </c>
    </row>
    <row r="9" spans="1:6" ht="18" customHeight="1" x14ac:dyDescent="0.35">
      <c r="A9" s="103" t="s">
        <v>13</v>
      </c>
      <c r="B9" s="104">
        <v>621968</v>
      </c>
      <c r="C9" s="105">
        <v>70252</v>
      </c>
      <c r="D9" s="105">
        <v>692220</v>
      </c>
      <c r="E9" s="105">
        <v>2386285</v>
      </c>
      <c r="F9" s="102">
        <f t="shared" si="0"/>
        <v>29.008270177283933</v>
      </c>
    </row>
    <row r="10" spans="1:6" ht="18" customHeight="1" x14ac:dyDescent="0.35">
      <c r="A10" s="103" t="s">
        <v>14</v>
      </c>
      <c r="B10" s="104">
        <v>343160</v>
      </c>
      <c r="C10" s="105">
        <v>44084</v>
      </c>
      <c r="D10" s="105">
        <v>387244</v>
      </c>
      <c r="E10" s="105">
        <v>542024</v>
      </c>
      <c r="F10" s="102">
        <f>(D10/E10)*100</f>
        <v>71.444068897318203</v>
      </c>
    </row>
    <row r="11" spans="1:6" ht="18" customHeight="1" x14ac:dyDescent="0.35">
      <c r="A11" s="103" t="s">
        <v>15</v>
      </c>
      <c r="B11" s="104">
        <v>339270</v>
      </c>
      <c r="C11" s="105">
        <v>36081</v>
      </c>
      <c r="D11" s="105">
        <v>375351</v>
      </c>
      <c r="E11" s="105">
        <v>739997</v>
      </c>
      <c r="F11" s="102">
        <f t="shared" si="0"/>
        <v>50.723313743163821</v>
      </c>
    </row>
    <row r="12" spans="1:6" ht="18" customHeight="1" x14ac:dyDescent="0.35">
      <c r="A12" s="103" t="s">
        <v>16</v>
      </c>
      <c r="B12" s="104">
        <v>373259</v>
      </c>
      <c r="C12" s="105">
        <v>33826</v>
      </c>
      <c r="D12" s="105">
        <v>407086</v>
      </c>
      <c r="E12" s="105">
        <v>620690</v>
      </c>
      <c r="F12" s="102">
        <f t="shared" si="0"/>
        <v>65.586041341088148</v>
      </c>
    </row>
    <row r="13" spans="1:6" ht="18" customHeight="1" x14ac:dyDescent="0.35">
      <c r="A13" s="103" t="s">
        <v>17</v>
      </c>
      <c r="B13" s="104">
        <v>416704</v>
      </c>
      <c r="C13" s="105">
        <v>52991</v>
      </c>
      <c r="D13" s="105">
        <v>469695</v>
      </c>
      <c r="E13" s="105">
        <v>1839122</v>
      </c>
      <c r="F13" s="102">
        <f t="shared" si="0"/>
        <v>25.539088760832612</v>
      </c>
    </row>
    <row r="14" spans="1:6" ht="18" customHeight="1" x14ac:dyDescent="0.35">
      <c r="A14" s="103" t="s">
        <v>18</v>
      </c>
      <c r="B14" s="104">
        <v>332556</v>
      </c>
      <c r="C14" s="105">
        <v>41058</v>
      </c>
      <c r="D14" s="105">
        <v>373614</v>
      </c>
      <c r="E14" s="105">
        <v>785648</v>
      </c>
      <c r="F14" s="102">
        <f t="shared" si="0"/>
        <v>47.55488463026699</v>
      </c>
    </row>
    <row r="15" spans="1:6" ht="18" customHeight="1" x14ac:dyDescent="0.35">
      <c r="A15" s="103" t="s">
        <v>19</v>
      </c>
      <c r="B15" s="104">
        <v>584901</v>
      </c>
      <c r="C15" s="105">
        <v>53915</v>
      </c>
      <c r="D15" s="105">
        <v>638816</v>
      </c>
      <c r="E15" s="105">
        <v>2245202</v>
      </c>
      <c r="F15" s="102">
        <f t="shared" si="0"/>
        <v>28.452495588370226</v>
      </c>
    </row>
    <row r="16" spans="1:6" ht="18" customHeight="1" x14ac:dyDescent="0.35">
      <c r="A16" s="103" t="s">
        <v>20</v>
      </c>
      <c r="B16" s="104">
        <v>1035448</v>
      </c>
      <c r="C16" s="105">
        <v>154275</v>
      </c>
      <c r="D16" s="105">
        <v>1189722</v>
      </c>
      <c r="E16" s="105">
        <v>2299018</v>
      </c>
      <c r="F16" s="102">
        <f t="shared" si="0"/>
        <v>51.749138110271431</v>
      </c>
    </row>
    <row r="17" spans="1:6" ht="18" customHeight="1" x14ac:dyDescent="0.35">
      <c r="A17" s="103" t="s">
        <v>21</v>
      </c>
      <c r="B17" s="104">
        <v>390305</v>
      </c>
      <c r="C17" s="105">
        <v>23651</v>
      </c>
      <c r="D17" s="101">
        <v>413956</v>
      </c>
      <c r="E17" s="101">
        <v>845604</v>
      </c>
      <c r="F17" s="102">
        <f t="shared" si="0"/>
        <v>48.953883851069769</v>
      </c>
    </row>
    <row r="18" spans="1:6" ht="18" customHeight="1" x14ac:dyDescent="0.35">
      <c r="A18" s="103" t="s">
        <v>22</v>
      </c>
      <c r="B18" s="104">
        <v>291767</v>
      </c>
      <c r="C18" s="105">
        <v>21314</v>
      </c>
      <c r="D18" s="105">
        <v>313081</v>
      </c>
      <c r="E18" s="105">
        <v>936513</v>
      </c>
      <c r="F18" s="102">
        <f t="shared" si="0"/>
        <v>33.430502299487571</v>
      </c>
    </row>
    <row r="19" spans="1:6" ht="18" customHeight="1" x14ac:dyDescent="0.35">
      <c r="A19" s="103" t="s">
        <v>23</v>
      </c>
      <c r="B19" s="104">
        <v>560236</v>
      </c>
      <c r="C19" s="105">
        <v>87912</v>
      </c>
      <c r="D19" s="105">
        <v>648148</v>
      </c>
      <c r="E19" s="105">
        <v>1720768</v>
      </c>
      <c r="F19" s="102">
        <f t="shared" si="0"/>
        <v>37.666204857366012</v>
      </c>
    </row>
    <row r="20" spans="1:6" ht="18" customHeight="1" x14ac:dyDescent="0.35">
      <c r="A20" s="103" t="s">
        <v>24</v>
      </c>
      <c r="B20" s="104">
        <v>411588</v>
      </c>
      <c r="C20" s="105">
        <v>63011</v>
      </c>
      <c r="D20" s="105">
        <v>474599</v>
      </c>
      <c r="E20" s="105">
        <v>1079512</v>
      </c>
      <c r="F20" s="102">
        <f t="shared" si="0"/>
        <v>43.964217164792977</v>
      </c>
    </row>
    <row r="21" spans="1:6" ht="18" customHeight="1" x14ac:dyDescent="0.35">
      <c r="A21" s="103" t="s">
        <v>25</v>
      </c>
      <c r="B21" s="104">
        <v>153248</v>
      </c>
      <c r="C21" s="105">
        <v>20025</v>
      </c>
      <c r="D21" s="105">
        <v>173273</v>
      </c>
      <c r="E21" s="105">
        <v>443765</v>
      </c>
      <c r="F21" s="102">
        <f t="shared" si="0"/>
        <v>39.046116750983067</v>
      </c>
    </row>
    <row r="22" spans="1:6" ht="18" customHeight="1" x14ac:dyDescent="0.35">
      <c r="A22" s="103" t="s">
        <v>26</v>
      </c>
      <c r="B22" s="104">
        <v>403927</v>
      </c>
      <c r="C22" s="105">
        <v>87332</v>
      </c>
      <c r="D22" s="105">
        <v>491259</v>
      </c>
      <c r="E22" s="105">
        <v>1359025</v>
      </c>
      <c r="F22" s="102">
        <f t="shared" si="0"/>
        <v>36.147900149003881</v>
      </c>
    </row>
    <row r="23" spans="1:6" ht="18" customHeight="1" x14ac:dyDescent="0.35">
      <c r="A23" s="103" t="s">
        <v>27</v>
      </c>
      <c r="B23" s="104">
        <v>142349</v>
      </c>
      <c r="C23" s="105">
        <v>49389</v>
      </c>
      <c r="D23" s="105">
        <v>191738</v>
      </c>
      <c r="E23" s="105">
        <v>1936580</v>
      </c>
      <c r="F23" s="102">
        <f t="shared" si="0"/>
        <v>9.9008561484679181</v>
      </c>
    </row>
    <row r="24" spans="1:6" ht="18" customHeight="1" x14ac:dyDescent="0.35">
      <c r="A24" s="103" t="s">
        <v>28</v>
      </c>
      <c r="B24" s="104">
        <v>288020</v>
      </c>
      <c r="C24" s="105">
        <v>104392</v>
      </c>
      <c r="D24" s="105">
        <v>392412</v>
      </c>
      <c r="E24" s="105">
        <v>999461</v>
      </c>
      <c r="F24" s="102">
        <f t="shared" si="0"/>
        <v>39.262362413340789</v>
      </c>
    </row>
    <row r="25" spans="1:6" ht="18" customHeight="1" x14ac:dyDescent="0.35">
      <c r="A25" s="103" t="s">
        <v>29</v>
      </c>
      <c r="B25" s="104">
        <v>495177</v>
      </c>
      <c r="C25" s="105">
        <v>155443</v>
      </c>
      <c r="D25" s="105">
        <v>650620</v>
      </c>
      <c r="E25" s="105">
        <v>1508055</v>
      </c>
      <c r="F25" s="102">
        <f t="shared" si="0"/>
        <v>43.142988816720873</v>
      </c>
    </row>
    <row r="26" spans="1:6" ht="18" customHeight="1" x14ac:dyDescent="0.35">
      <c r="A26" s="103" t="s">
        <v>30</v>
      </c>
      <c r="B26" s="104">
        <v>285489</v>
      </c>
      <c r="C26" s="105">
        <v>101745</v>
      </c>
      <c r="D26" s="105">
        <v>387234</v>
      </c>
      <c r="E26" s="105">
        <v>2570282</v>
      </c>
      <c r="F26" s="102">
        <f t="shared" si="0"/>
        <v>15.065817680705853</v>
      </c>
    </row>
    <row r="27" spans="1:6" ht="18" customHeight="1" thickBot="1" x14ac:dyDescent="0.4">
      <c r="A27" s="106" t="s">
        <v>31</v>
      </c>
      <c r="B27" s="107">
        <v>626140</v>
      </c>
      <c r="C27" s="108">
        <v>674851</v>
      </c>
      <c r="D27" s="108">
        <v>1300991</v>
      </c>
      <c r="E27" s="108">
        <v>2408989</v>
      </c>
      <c r="F27" s="102">
        <f t="shared" si="0"/>
        <v>54.005684542353663</v>
      </c>
    </row>
    <row r="28" spans="1:6" ht="18" customHeight="1" thickTop="1" x14ac:dyDescent="0.35">
      <c r="A28" s="94" t="s">
        <v>32</v>
      </c>
      <c r="B28" s="109">
        <v>9085186</v>
      </c>
      <c r="C28" s="110">
        <v>1969272</v>
      </c>
      <c r="D28" s="110">
        <f>SUM(D7:D27)</f>
        <v>11054459</v>
      </c>
      <c r="E28" s="110">
        <f>SUM(E7:E27)</f>
        <v>30132845</v>
      </c>
      <c r="F28" s="102">
        <f t="shared" si="0"/>
        <v>36.685746068783082</v>
      </c>
    </row>
    <row r="30" spans="1:6" x14ac:dyDescent="0.3">
      <c r="A30" s="111" t="s">
        <v>33</v>
      </c>
    </row>
    <row r="36" spans="1:4" x14ac:dyDescent="0.35">
      <c r="B36" s="112"/>
      <c r="C36" s="112"/>
      <c r="D36" s="112"/>
    </row>
    <row r="37" spans="1:4" x14ac:dyDescent="0.35">
      <c r="A37" s="113"/>
    </row>
  </sheetData>
  <mergeCells count="1">
    <mergeCell ref="A4:A6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24"/>
  <sheetViews>
    <sheetView zoomScale="70" zoomScaleNormal="70" workbookViewId="0">
      <selection activeCell="A2" sqref="A2"/>
    </sheetView>
  </sheetViews>
  <sheetFormatPr defaultColWidth="9" defaultRowHeight="13" x14ac:dyDescent="0.3"/>
  <cols>
    <col min="1" max="1" width="31.7265625" style="10" customWidth="1"/>
    <col min="2" max="3" width="12.26953125" style="10" customWidth="1"/>
    <col min="4" max="4" width="11" style="10" customWidth="1"/>
    <col min="5" max="5" width="10.54296875" style="10" customWidth="1"/>
    <col min="6" max="6" width="9.1796875" style="10" customWidth="1"/>
    <col min="7" max="7" width="11.81640625" style="10" customWidth="1"/>
    <col min="8" max="8" width="11.453125" style="10" customWidth="1"/>
    <col min="9" max="9" width="11.54296875" style="10" customWidth="1"/>
    <col min="10" max="10" width="11" style="10" customWidth="1"/>
    <col min="11" max="16384" width="9" style="10"/>
  </cols>
  <sheetData>
    <row r="1" spans="1:10" x14ac:dyDescent="0.3">
      <c r="A1" s="9" t="s">
        <v>145</v>
      </c>
      <c r="B1" s="9"/>
    </row>
    <row r="2" spans="1:10" x14ac:dyDescent="0.3">
      <c r="C2" s="11"/>
      <c r="D2" s="11"/>
      <c r="E2" s="11"/>
      <c r="F2" s="11"/>
      <c r="G2" s="11"/>
      <c r="J2" s="11" t="s">
        <v>125</v>
      </c>
    </row>
    <row r="3" spans="1:10" s="15" customFormat="1" x14ac:dyDescent="0.3">
      <c r="A3" s="12"/>
      <c r="B3" s="13" t="s">
        <v>126</v>
      </c>
      <c r="C3" s="13" t="s">
        <v>127</v>
      </c>
      <c r="D3" s="13" t="s">
        <v>128</v>
      </c>
      <c r="E3" s="13" t="s">
        <v>129</v>
      </c>
      <c r="F3" s="13" t="s">
        <v>130</v>
      </c>
      <c r="G3" s="14" t="s">
        <v>131</v>
      </c>
      <c r="H3" s="14"/>
      <c r="I3" s="14"/>
      <c r="J3" s="14"/>
    </row>
    <row r="4" spans="1:10" s="15" customFormat="1" ht="26" x14ac:dyDescent="0.3">
      <c r="A4" s="16"/>
      <c r="B4" s="17"/>
      <c r="C4" s="17"/>
      <c r="D4" s="17"/>
      <c r="E4" s="17"/>
      <c r="F4" s="17"/>
      <c r="G4" s="18" t="s">
        <v>132</v>
      </c>
      <c r="H4" s="18" t="s">
        <v>133</v>
      </c>
      <c r="I4" s="18" t="s">
        <v>134</v>
      </c>
      <c r="J4" s="18" t="s">
        <v>135</v>
      </c>
    </row>
    <row r="5" spans="1:10" x14ac:dyDescent="0.3">
      <c r="A5" s="19"/>
      <c r="B5" s="20"/>
      <c r="C5" s="21"/>
      <c r="D5" s="22"/>
      <c r="E5" s="21"/>
      <c r="F5" s="21"/>
      <c r="G5" s="21"/>
      <c r="H5" s="21"/>
      <c r="I5" s="21"/>
      <c r="J5" s="21"/>
    </row>
    <row r="6" spans="1:10" x14ac:dyDescent="0.3">
      <c r="A6" s="20" t="s">
        <v>136</v>
      </c>
      <c r="B6" s="23">
        <v>8535.4</v>
      </c>
      <c r="C6" s="24">
        <v>4864</v>
      </c>
      <c r="D6" s="24">
        <v>3624.8</v>
      </c>
      <c r="E6" s="25">
        <f>D6-C6</f>
        <v>-1239.1999999999998</v>
      </c>
      <c r="F6" s="26">
        <f t="shared" ref="F6:F13" si="0">B6+C6-D6</f>
        <v>9774.5999999999985</v>
      </c>
      <c r="G6" s="27">
        <v>-4.0999999999999996</v>
      </c>
      <c r="H6" s="28">
        <v>-7.8</v>
      </c>
      <c r="I6" s="28">
        <v>-5.0999999999999996</v>
      </c>
      <c r="J6" s="28">
        <v>-5.6</v>
      </c>
    </row>
    <row r="7" spans="1:10" x14ac:dyDescent="0.3">
      <c r="A7" s="20" t="s">
        <v>137</v>
      </c>
      <c r="B7" s="23"/>
      <c r="C7" s="24"/>
      <c r="D7" s="24"/>
      <c r="E7" s="25"/>
      <c r="F7" s="26"/>
      <c r="G7" s="27"/>
      <c r="H7" s="28"/>
      <c r="I7" s="28"/>
      <c r="J7" s="28"/>
    </row>
    <row r="8" spans="1:10" x14ac:dyDescent="0.3">
      <c r="A8" s="29" t="s">
        <v>138</v>
      </c>
      <c r="B8" s="23">
        <v>1694.8</v>
      </c>
      <c r="C8" s="23">
        <v>1524.6</v>
      </c>
      <c r="D8" s="23">
        <v>1043.0999999999999</v>
      </c>
      <c r="E8" s="25">
        <f>D8-C8</f>
        <v>-481.5</v>
      </c>
      <c r="F8" s="26">
        <f t="shared" si="0"/>
        <v>2176.2999999999997</v>
      </c>
      <c r="G8" s="28">
        <v>-26.5</v>
      </c>
      <c r="H8" s="28">
        <v>-15</v>
      </c>
      <c r="I8" s="28">
        <v>-31</v>
      </c>
      <c r="J8" s="28">
        <v>-15.9</v>
      </c>
    </row>
    <row r="9" spans="1:10" x14ac:dyDescent="0.3">
      <c r="A9" s="29" t="s">
        <v>139</v>
      </c>
      <c r="B9" s="23">
        <v>1616.2</v>
      </c>
      <c r="C9" s="24">
        <v>44.6</v>
      </c>
      <c r="D9" s="24">
        <v>886.8</v>
      </c>
      <c r="E9" s="25">
        <f t="shared" ref="E9:E17" si="1">D9-C9</f>
        <v>842.19999999999993</v>
      </c>
      <c r="F9" s="26">
        <f t="shared" si="0"/>
        <v>774</v>
      </c>
      <c r="G9" s="28">
        <v>2.9</v>
      </c>
      <c r="H9" s="28">
        <v>-55.6</v>
      </c>
      <c r="I9" s="28">
        <v>11.5</v>
      </c>
      <c r="J9" s="28">
        <v>-11.6</v>
      </c>
    </row>
    <row r="10" spans="1:10" x14ac:dyDescent="0.3">
      <c r="A10" s="29" t="s">
        <v>140</v>
      </c>
      <c r="B10" s="23">
        <v>4799.3999999999996</v>
      </c>
      <c r="C10" s="23">
        <v>3230.6</v>
      </c>
      <c r="D10" s="23">
        <v>1628.7</v>
      </c>
      <c r="E10" s="25">
        <f t="shared" si="1"/>
        <v>-1601.8999999999999</v>
      </c>
      <c r="F10" s="26">
        <f t="shared" si="0"/>
        <v>6401.3</v>
      </c>
      <c r="G10" s="28">
        <v>4.7</v>
      </c>
      <c r="H10" s="28">
        <v>-2.6</v>
      </c>
      <c r="I10" s="28">
        <v>13.5</v>
      </c>
      <c r="J10" s="28">
        <v>-1</v>
      </c>
    </row>
    <row r="11" spans="1:10" x14ac:dyDescent="0.3">
      <c r="A11" s="29" t="s">
        <v>141</v>
      </c>
      <c r="B11" s="23">
        <v>425</v>
      </c>
      <c r="C11" s="24">
        <v>64.099999999999994</v>
      </c>
      <c r="D11" s="24">
        <v>66.2</v>
      </c>
      <c r="E11" s="25">
        <f t="shared" si="1"/>
        <v>2.1000000000000085</v>
      </c>
      <c r="F11" s="26">
        <f t="shared" si="0"/>
        <v>422.90000000000003</v>
      </c>
      <c r="G11" s="28">
        <v>-3.9</v>
      </c>
      <c r="H11" s="28">
        <v>-0.9</v>
      </c>
      <c r="I11" s="28">
        <v>-14.7</v>
      </c>
      <c r="J11" s="28">
        <v>-1.5</v>
      </c>
    </row>
    <row r="12" spans="1:10" x14ac:dyDescent="0.3">
      <c r="A12" s="30"/>
      <c r="B12" s="23"/>
      <c r="C12" s="24"/>
      <c r="D12" s="24"/>
      <c r="E12" s="25"/>
      <c r="F12" s="26"/>
      <c r="G12" s="28"/>
      <c r="H12" s="28"/>
      <c r="I12" s="28"/>
      <c r="J12" s="28"/>
    </row>
    <row r="13" spans="1:10" x14ac:dyDescent="0.3">
      <c r="A13" s="20" t="s">
        <v>142</v>
      </c>
      <c r="B13" s="23">
        <v>181.7</v>
      </c>
      <c r="C13" s="24">
        <v>3064.9</v>
      </c>
      <c r="D13" s="24">
        <v>76.099999999999994</v>
      </c>
      <c r="E13" s="25">
        <f t="shared" si="1"/>
        <v>-2988.8</v>
      </c>
      <c r="F13" s="26">
        <f t="shared" si="0"/>
        <v>3170.5</v>
      </c>
      <c r="G13" s="28">
        <v>-44</v>
      </c>
      <c r="H13" s="28">
        <v>-8.1</v>
      </c>
      <c r="I13" s="28">
        <v>76.099999999999994</v>
      </c>
      <c r="J13" s="28">
        <v>-33</v>
      </c>
    </row>
    <row r="14" spans="1:10" x14ac:dyDescent="0.3">
      <c r="A14" s="20"/>
      <c r="B14" s="23"/>
      <c r="C14" s="24"/>
      <c r="D14" s="24"/>
      <c r="E14" s="24"/>
      <c r="F14" s="26"/>
      <c r="G14" s="28"/>
      <c r="H14" s="28"/>
      <c r="I14" s="28"/>
      <c r="J14" s="28"/>
    </row>
    <row r="15" spans="1:10" s="35" customFormat="1" ht="33.75" customHeight="1" x14ac:dyDescent="0.35">
      <c r="A15" s="31"/>
      <c r="B15" s="32" t="s">
        <v>146</v>
      </c>
      <c r="C15" s="32"/>
      <c r="D15" s="32"/>
      <c r="E15" s="32"/>
      <c r="F15" s="33" t="s">
        <v>147</v>
      </c>
      <c r="G15" s="32" t="s">
        <v>146</v>
      </c>
      <c r="H15" s="34"/>
      <c r="I15" s="34"/>
      <c r="J15" s="33" t="s">
        <v>147</v>
      </c>
    </row>
    <row r="16" spans="1:10" x14ac:dyDescent="0.3">
      <c r="A16" s="20"/>
      <c r="B16" s="23"/>
      <c r="C16" s="24"/>
      <c r="D16" s="24"/>
      <c r="E16" s="24"/>
      <c r="F16" s="26"/>
      <c r="G16" s="28"/>
      <c r="H16" s="28"/>
      <c r="I16" s="28"/>
      <c r="J16" s="28"/>
    </row>
    <row r="17" spans="1:10" x14ac:dyDescent="0.3">
      <c r="A17" s="20" t="s">
        <v>143</v>
      </c>
      <c r="B17" s="23">
        <v>6772.2</v>
      </c>
      <c r="C17" s="24">
        <v>247.1</v>
      </c>
      <c r="D17" s="24">
        <v>1812.1</v>
      </c>
      <c r="E17" s="24">
        <f t="shared" si="1"/>
        <v>1565</v>
      </c>
      <c r="F17" s="26">
        <v>5207.2</v>
      </c>
      <c r="G17" s="28">
        <v>3</v>
      </c>
      <c r="H17" s="28">
        <v>-21.8</v>
      </c>
      <c r="I17" s="28">
        <v>-1.1000000000000001</v>
      </c>
      <c r="J17" s="28">
        <v>2.9</v>
      </c>
    </row>
    <row r="18" spans="1:10" x14ac:dyDescent="0.3">
      <c r="A18" s="36"/>
      <c r="B18" s="37"/>
      <c r="C18" s="38"/>
      <c r="D18" s="38"/>
      <c r="E18" s="38"/>
      <c r="F18" s="38"/>
      <c r="G18" s="38"/>
      <c r="H18" s="38"/>
      <c r="I18" s="38"/>
      <c r="J18" s="38"/>
    </row>
    <row r="20" spans="1:10" ht="14.5" x14ac:dyDescent="0.3">
      <c r="A20" s="10" t="s">
        <v>148</v>
      </c>
    </row>
    <row r="21" spans="1:10" ht="14.5" x14ac:dyDescent="0.3">
      <c r="A21" s="10" t="s">
        <v>149</v>
      </c>
    </row>
    <row r="22" spans="1:10" x14ac:dyDescent="0.3">
      <c r="A22" s="39" t="s">
        <v>144</v>
      </c>
    </row>
    <row r="23" spans="1:10" x14ac:dyDescent="0.3">
      <c r="B23" s="40"/>
      <c r="C23" s="40"/>
      <c r="D23" s="40"/>
      <c r="E23" s="40"/>
      <c r="F23" s="40"/>
      <c r="G23" s="40"/>
      <c r="H23" s="40"/>
      <c r="I23" s="40"/>
      <c r="J23" s="40"/>
    </row>
    <row r="24" spans="1:10" x14ac:dyDescent="0.3">
      <c r="B24" s="40"/>
    </row>
  </sheetData>
  <mergeCells count="6">
    <mergeCell ref="G3:J3"/>
    <mergeCell ref="B3:B4"/>
    <mergeCell ref="C3:C4"/>
    <mergeCell ref="D3:D4"/>
    <mergeCell ref="E3:E4"/>
    <mergeCell ref="F3:F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0"/>
  <sheetViews>
    <sheetView topLeftCell="A7" zoomScale="70" zoomScaleNormal="70" workbookViewId="0">
      <selection activeCell="A10" sqref="A10"/>
    </sheetView>
  </sheetViews>
  <sheetFormatPr defaultRowHeight="13" x14ac:dyDescent="0.3"/>
  <cols>
    <col min="1" max="1" width="39.54296875" style="77" bestFit="1" customWidth="1"/>
    <col min="2" max="2" width="24" style="77" customWidth="1"/>
    <col min="3" max="4" width="36.453125" style="77" customWidth="1"/>
    <col min="5" max="5" width="12.54296875" style="77" bestFit="1" customWidth="1"/>
    <col min="6" max="16384" width="8.7265625" style="77"/>
  </cols>
  <sheetData>
    <row r="1" spans="1:6" x14ac:dyDescent="0.3">
      <c r="B1" s="77" t="s">
        <v>34</v>
      </c>
      <c r="C1" s="77" t="s">
        <v>35</v>
      </c>
      <c r="D1" s="77" t="s">
        <v>36</v>
      </c>
      <c r="E1" s="77" t="s">
        <v>37</v>
      </c>
      <c r="F1" s="77" t="s">
        <v>38</v>
      </c>
    </row>
    <row r="2" spans="1:6" x14ac:dyDescent="0.3">
      <c r="A2" s="77" t="s">
        <v>39</v>
      </c>
      <c r="B2" s="77">
        <v>34.1</v>
      </c>
      <c r="C2" s="77">
        <v>37.9</v>
      </c>
      <c r="D2" s="77">
        <v>19.5</v>
      </c>
      <c r="E2" s="77">
        <v>7.5</v>
      </c>
      <c r="F2" s="77">
        <v>1.1000000000000001</v>
      </c>
    </row>
    <row r="4" spans="1:6" x14ac:dyDescent="0.3">
      <c r="B4" s="77" t="s">
        <v>34</v>
      </c>
      <c r="C4" s="77" t="s">
        <v>35</v>
      </c>
      <c r="D4" s="77" t="s">
        <v>36</v>
      </c>
      <c r="E4" s="77" t="s">
        <v>37</v>
      </c>
      <c r="F4" s="77" t="s">
        <v>38</v>
      </c>
    </row>
    <row r="5" spans="1:6" x14ac:dyDescent="0.3">
      <c r="A5" s="77" t="s">
        <v>40</v>
      </c>
      <c r="B5" s="77">
        <v>54.6</v>
      </c>
      <c r="C5" s="77">
        <v>25.2</v>
      </c>
      <c r="D5" s="77">
        <v>9.5</v>
      </c>
      <c r="E5" s="77">
        <v>7.9</v>
      </c>
      <c r="F5" s="77">
        <v>2.8</v>
      </c>
    </row>
    <row r="7" spans="1:6" x14ac:dyDescent="0.3">
      <c r="B7" s="77" t="s">
        <v>34</v>
      </c>
      <c r="C7" s="77" t="s">
        <v>35</v>
      </c>
      <c r="D7" s="77" t="s">
        <v>36</v>
      </c>
      <c r="E7" s="77" t="s">
        <v>37</v>
      </c>
      <c r="F7" s="77" t="s">
        <v>38</v>
      </c>
    </row>
    <row r="8" spans="1:6" x14ac:dyDescent="0.3">
      <c r="A8" s="77" t="s">
        <v>41</v>
      </c>
      <c r="B8" s="77">
        <v>37.700000000000003</v>
      </c>
      <c r="C8" s="77">
        <v>35.700000000000003</v>
      </c>
      <c r="D8" s="77">
        <v>17.7</v>
      </c>
      <c r="E8" s="77">
        <v>7.6</v>
      </c>
      <c r="F8" s="77">
        <v>1.4</v>
      </c>
    </row>
    <row r="9" spans="1:6" x14ac:dyDescent="0.3">
      <c r="A9" s="91" t="s">
        <v>42</v>
      </c>
    </row>
    <row r="27" spans="1:3" x14ac:dyDescent="0.3">
      <c r="A27" s="45" t="s">
        <v>33</v>
      </c>
    </row>
    <row r="30" spans="1:3" x14ac:dyDescent="0.3">
      <c r="B30" s="92"/>
      <c r="C30" s="92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D24"/>
  <sheetViews>
    <sheetView zoomScale="70" zoomScaleNormal="70" workbookViewId="0">
      <selection activeCell="D5" sqref="D5"/>
    </sheetView>
  </sheetViews>
  <sheetFormatPr defaultColWidth="11.54296875" defaultRowHeight="13" x14ac:dyDescent="0.3"/>
  <cols>
    <col min="1" max="1" width="11.54296875" style="77"/>
    <col min="2" max="3" width="5.453125" style="77" customWidth="1"/>
    <col min="4" max="16384" width="11.54296875" style="77"/>
  </cols>
  <sheetData>
    <row r="2" spans="1:4" x14ac:dyDescent="0.3">
      <c r="A2" s="77" t="s">
        <v>43</v>
      </c>
      <c r="B2" s="90">
        <v>0.374</v>
      </c>
      <c r="C2" s="90"/>
    </row>
    <row r="3" spans="1:4" x14ac:dyDescent="0.3">
      <c r="A3" s="77" t="s">
        <v>44</v>
      </c>
      <c r="B3" s="90">
        <v>0.41399999999999998</v>
      </c>
      <c r="C3" s="90"/>
    </row>
    <row r="4" spans="1:4" x14ac:dyDescent="0.3">
      <c r="A4" s="77" t="s">
        <v>45</v>
      </c>
      <c r="B4" s="90">
        <v>0.14599999999999999</v>
      </c>
      <c r="C4" s="90"/>
      <c r="D4" s="88" t="s">
        <v>46</v>
      </c>
    </row>
    <row r="5" spans="1:4" x14ac:dyDescent="0.3">
      <c r="A5" s="77" t="s">
        <v>47</v>
      </c>
      <c r="B5" s="90">
        <v>1.4999999999999999E-2</v>
      </c>
      <c r="C5" s="90"/>
    </row>
    <row r="6" spans="1:4" x14ac:dyDescent="0.3">
      <c r="A6" s="77" t="s">
        <v>48</v>
      </c>
      <c r="B6" s="90">
        <v>4.1000000000000002E-2</v>
      </c>
      <c r="C6" s="90"/>
    </row>
    <row r="24" spans="4:4" x14ac:dyDescent="0.3">
      <c r="D24" s="45" t="s">
        <v>33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34"/>
  <sheetViews>
    <sheetView topLeftCell="H1" zoomScale="70" zoomScaleNormal="70" workbookViewId="0">
      <selection activeCell="I2" sqref="I2"/>
    </sheetView>
  </sheetViews>
  <sheetFormatPr defaultColWidth="9.1796875" defaultRowHeight="13" x14ac:dyDescent="0.3"/>
  <cols>
    <col min="1" max="1" width="8.7265625" style="71" customWidth="1"/>
    <col min="2" max="6" width="18.36328125" style="71" customWidth="1"/>
    <col min="7" max="7" width="11.54296875" style="71" customWidth="1"/>
    <col min="8" max="1025" width="8.7265625" style="71" customWidth="1"/>
    <col min="1026" max="16384" width="9.1796875" style="71"/>
  </cols>
  <sheetData>
    <row r="1" spans="1:9" x14ac:dyDescent="0.3">
      <c r="A1" s="70" t="s">
        <v>49</v>
      </c>
      <c r="B1" s="70"/>
      <c r="C1" s="70"/>
      <c r="D1" s="70"/>
      <c r="I1" s="45" t="s">
        <v>168</v>
      </c>
    </row>
    <row r="2" spans="1:9" ht="13.5" thickBot="1" x14ac:dyDescent="0.35">
      <c r="A2" s="72"/>
      <c r="B2" s="72"/>
      <c r="C2" s="72"/>
      <c r="D2" s="72"/>
    </row>
    <row r="3" spans="1:9" ht="13.5" thickBot="1" x14ac:dyDescent="0.35">
      <c r="B3" s="1"/>
      <c r="C3" s="1"/>
      <c r="D3" s="1"/>
      <c r="E3" s="1"/>
      <c r="F3" s="1"/>
      <c r="G3" s="2" t="s">
        <v>50</v>
      </c>
    </row>
    <row r="4" spans="1:9" ht="13.5" thickBot="1" x14ac:dyDescent="0.35">
      <c r="B4" s="1" t="s">
        <v>51</v>
      </c>
      <c r="C4" s="1" t="s">
        <v>52</v>
      </c>
      <c r="D4" s="1" t="s">
        <v>53</v>
      </c>
      <c r="E4" s="1" t="s">
        <v>54</v>
      </c>
      <c r="F4" s="1" t="s">
        <v>55</v>
      </c>
      <c r="G4" s="3" t="s">
        <v>56</v>
      </c>
    </row>
    <row r="5" spans="1:9" ht="13.5" thickBot="1" x14ac:dyDescent="0.35">
      <c r="B5" s="4" t="s">
        <v>57</v>
      </c>
      <c r="C5" s="5">
        <v>68170</v>
      </c>
      <c r="D5" s="5">
        <v>23006</v>
      </c>
      <c r="E5" s="5">
        <v>6579</v>
      </c>
      <c r="F5" s="6">
        <v>13.9</v>
      </c>
      <c r="G5" s="5">
        <v>91176</v>
      </c>
    </row>
    <row r="6" spans="1:9" ht="13.5" thickBot="1" x14ac:dyDescent="0.35">
      <c r="B6" s="4" t="s">
        <v>58</v>
      </c>
      <c r="C6" s="5">
        <v>31551</v>
      </c>
      <c r="D6" s="5">
        <v>23135</v>
      </c>
      <c r="E6" s="5">
        <v>4257</v>
      </c>
      <c r="F6" s="6">
        <v>12.8</v>
      </c>
      <c r="G6" s="5">
        <v>54686</v>
      </c>
    </row>
    <row r="7" spans="1:9" ht="13.5" thickBot="1" x14ac:dyDescent="0.35">
      <c r="B7" s="4" t="s">
        <v>59</v>
      </c>
      <c r="C7" s="5">
        <v>45838</v>
      </c>
      <c r="D7" s="5">
        <v>98081</v>
      </c>
      <c r="E7" s="5">
        <v>11963</v>
      </c>
      <c r="F7" s="6">
        <v>12</v>
      </c>
      <c r="G7" s="5">
        <v>143919</v>
      </c>
    </row>
    <row r="8" spans="1:9" ht="13.5" thickBot="1" x14ac:dyDescent="0.35">
      <c r="B8" s="4" t="s">
        <v>60</v>
      </c>
      <c r="C8" s="5">
        <v>76548</v>
      </c>
      <c r="D8" s="5">
        <v>114092</v>
      </c>
      <c r="E8" s="5">
        <v>18664</v>
      </c>
      <c r="F8" s="6">
        <v>10.199999999999999</v>
      </c>
      <c r="G8" s="5">
        <v>190640</v>
      </c>
    </row>
    <row r="9" spans="1:9" ht="13.5" thickBot="1" x14ac:dyDescent="0.35">
      <c r="B9" s="4" t="s">
        <v>61</v>
      </c>
      <c r="C9" s="5">
        <v>98410</v>
      </c>
      <c r="D9" s="5">
        <v>96909</v>
      </c>
      <c r="E9" s="5">
        <v>14477</v>
      </c>
      <c r="F9" s="6">
        <v>13.5</v>
      </c>
      <c r="G9" s="5">
        <v>195319</v>
      </c>
    </row>
    <row r="10" spans="1:9" ht="13.5" thickBot="1" x14ac:dyDescent="0.35">
      <c r="B10" s="4" t="s">
        <v>62</v>
      </c>
      <c r="C10" s="5">
        <v>20995</v>
      </c>
      <c r="D10" s="5">
        <v>27889</v>
      </c>
      <c r="E10" s="5">
        <v>7378</v>
      </c>
      <c r="F10" s="6">
        <v>6.6</v>
      </c>
      <c r="G10" s="5">
        <v>48884</v>
      </c>
    </row>
    <row r="11" spans="1:9" ht="13.5" thickBot="1" x14ac:dyDescent="0.35">
      <c r="B11" s="4" t="s">
        <v>63</v>
      </c>
      <c r="C11" s="5">
        <v>58234</v>
      </c>
      <c r="D11" s="5">
        <v>56414</v>
      </c>
      <c r="E11" s="5">
        <v>8595</v>
      </c>
      <c r="F11" s="6">
        <v>13.3</v>
      </c>
      <c r="G11" s="5">
        <v>114648</v>
      </c>
    </row>
    <row r="12" spans="1:9" ht="13.5" thickBot="1" x14ac:dyDescent="0.35">
      <c r="B12" s="4" t="s">
        <v>64</v>
      </c>
      <c r="C12" s="5">
        <v>38186</v>
      </c>
      <c r="D12" s="5">
        <v>38241</v>
      </c>
      <c r="E12" s="5">
        <v>7134</v>
      </c>
      <c r="F12" s="6">
        <v>10.7</v>
      </c>
      <c r="G12" s="5">
        <v>76427</v>
      </c>
    </row>
    <row r="13" spans="1:9" ht="13.5" thickBot="1" x14ac:dyDescent="0.35">
      <c r="B13" s="4" t="s">
        <v>65</v>
      </c>
      <c r="C13" s="5">
        <v>20218</v>
      </c>
      <c r="D13" s="5">
        <v>20573</v>
      </c>
      <c r="E13" s="5">
        <v>4601</v>
      </c>
      <c r="F13" s="6">
        <v>8.9</v>
      </c>
      <c r="G13" s="5">
        <v>40791</v>
      </c>
    </row>
    <row r="14" spans="1:9" ht="13.5" thickBot="1" x14ac:dyDescent="0.35">
      <c r="B14" s="4" t="s">
        <v>66</v>
      </c>
      <c r="C14" s="5">
        <v>44064</v>
      </c>
      <c r="D14" s="5">
        <v>47741</v>
      </c>
      <c r="E14" s="5">
        <v>9697</v>
      </c>
      <c r="F14" s="6">
        <v>9.5</v>
      </c>
      <c r="G14" s="5">
        <v>91805</v>
      </c>
    </row>
    <row r="15" spans="1:9" ht="13.5" thickBot="1" x14ac:dyDescent="0.35">
      <c r="B15" s="4" t="s">
        <v>67</v>
      </c>
      <c r="C15" s="5">
        <v>20866</v>
      </c>
      <c r="D15" s="5">
        <v>39310</v>
      </c>
      <c r="E15" s="5">
        <v>6428</v>
      </c>
      <c r="F15" s="6">
        <v>9.4</v>
      </c>
      <c r="G15" s="5">
        <v>60176</v>
      </c>
    </row>
    <row r="16" spans="1:9" ht="13.5" thickBot="1" x14ac:dyDescent="0.35">
      <c r="B16" s="4" t="s">
        <v>68</v>
      </c>
      <c r="C16" s="5">
        <v>21470</v>
      </c>
      <c r="D16" s="5">
        <v>26105</v>
      </c>
      <c r="E16" s="5">
        <v>7951</v>
      </c>
      <c r="F16" s="6">
        <v>6</v>
      </c>
      <c r="G16" s="5">
        <v>47575</v>
      </c>
    </row>
    <row r="17" spans="2:24" ht="13.5" thickBot="1" x14ac:dyDescent="0.35">
      <c r="B17" s="4" t="s">
        <v>69</v>
      </c>
      <c r="C17" s="5">
        <v>16422</v>
      </c>
      <c r="D17" s="5">
        <v>23524</v>
      </c>
      <c r="E17" s="5">
        <v>5643</v>
      </c>
      <c r="F17" s="6">
        <v>7.1</v>
      </c>
      <c r="G17" s="5">
        <v>39946</v>
      </c>
    </row>
    <row r="18" spans="2:24" ht="13.5" thickBot="1" x14ac:dyDescent="0.35">
      <c r="B18" s="4" t="s">
        <v>70</v>
      </c>
      <c r="C18" s="5">
        <v>116602</v>
      </c>
      <c r="D18" s="5">
        <v>111127</v>
      </c>
      <c r="E18" s="5">
        <v>10639</v>
      </c>
      <c r="F18" s="6">
        <v>21.4</v>
      </c>
      <c r="G18" s="5">
        <v>227729</v>
      </c>
    </row>
    <row r="19" spans="2:24" ht="13.5" thickBot="1" x14ac:dyDescent="0.35">
      <c r="B19" s="4" t="s">
        <v>71</v>
      </c>
      <c r="C19" s="5">
        <v>15270</v>
      </c>
      <c r="D19" s="5">
        <v>22269</v>
      </c>
      <c r="E19" s="5">
        <v>4897</v>
      </c>
      <c r="F19" s="6">
        <f>G19/E19</f>
        <v>7.6657137022666939</v>
      </c>
      <c r="G19" s="5">
        <v>37539</v>
      </c>
    </row>
    <row r="20" spans="2:24" ht="13.5" thickBot="1" x14ac:dyDescent="0.35">
      <c r="B20" s="4" t="s">
        <v>72</v>
      </c>
      <c r="C20" s="5">
        <v>31062</v>
      </c>
      <c r="D20" s="4">
        <v>42299</v>
      </c>
      <c r="E20" s="7">
        <v>5422</v>
      </c>
      <c r="F20" s="4">
        <v>13.5302471412763</v>
      </c>
      <c r="G20" s="5">
        <v>73361</v>
      </c>
    </row>
    <row r="21" spans="2:24" ht="13.5" thickBot="1" x14ac:dyDescent="0.35">
      <c r="B21" s="4" t="s">
        <v>73</v>
      </c>
      <c r="C21" s="5">
        <v>19357</v>
      </c>
      <c r="D21" s="5">
        <v>27180</v>
      </c>
      <c r="E21" s="5">
        <v>4884</v>
      </c>
      <c r="F21" s="8">
        <f>+(C21+D21)/E21</f>
        <v>9.5284602784602779</v>
      </c>
      <c r="G21" s="5">
        <f>C21+D21</f>
        <v>46537</v>
      </c>
    </row>
    <row r="22" spans="2:24" ht="13.5" thickBot="1" x14ac:dyDescent="0.35">
      <c r="B22" s="4" t="s">
        <v>74</v>
      </c>
      <c r="C22" s="5">
        <v>38430</v>
      </c>
      <c r="D22" s="5">
        <v>33577</v>
      </c>
      <c r="E22" s="5">
        <v>8181</v>
      </c>
      <c r="F22" s="6">
        <v>8.8000000000000007</v>
      </c>
      <c r="G22" s="5">
        <v>72007</v>
      </c>
    </row>
    <row r="23" spans="2:24" ht="13.5" thickBot="1" x14ac:dyDescent="0.35">
      <c r="B23" s="4">
        <v>2012</v>
      </c>
      <c r="C23" s="5">
        <v>74543</v>
      </c>
      <c r="D23" s="5">
        <v>56271</v>
      </c>
      <c r="E23" s="5">
        <v>8252</v>
      </c>
      <c r="F23" s="6">
        <v>10.462</v>
      </c>
      <c r="G23" s="5">
        <v>130814</v>
      </c>
    </row>
    <row r="24" spans="2:24" ht="13.5" thickBot="1" x14ac:dyDescent="0.35">
      <c r="B24" s="4">
        <v>2013</v>
      </c>
      <c r="C24" s="5">
        <v>13437</v>
      </c>
      <c r="D24" s="5">
        <v>15639</v>
      </c>
      <c r="E24" s="5">
        <v>2936</v>
      </c>
      <c r="F24" s="6">
        <v>9.9</v>
      </c>
      <c r="G24" s="5">
        <v>29076</v>
      </c>
    </row>
    <row r="25" spans="2:24" ht="13.5" thickBot="1" x14ac:dyDescent="0.35">
      <c r="B25" s="4">
        <v>2014</v>
      </c>
      <c r="C25" s="5">
        <v>17320</v>
      </c>
      <c r="D25" s="5">
        <v>18805</v>
      </c>
      <c r="E25" s="5">
        <v>3257</v>
      </c>
      <c r="F25" s="6">
        <v>11.1</v>
      </c>
      <c r="G25" s="5">
        <v>36125</v>
      </c>
    </row>
    <row r="26" spans="2:24" ht="13.5" thickBot="1" x14ac:dyDescent="0.35">
      <c r="B26" s="4">
        <v>2015</v>
      </c>
      <c r="C26" s="5">
        <v>21582</v>
      </c>
      <c r="D26" s="5">
        <v>16000</v>
      </c>
      <c r="E26" s="5">
        <v>5442</v>
      </c>
      <c r="F26" s="8">
        <v>7.6</v>
      </c>
      <c r="G26" s="5">
        <v>41515</v>
      </c>
    </row>
    <row r="27" spans="2:24" ht="13.5" thickBot="1" x14ac:dyDescent="0.35">
      <c r="B27" s="4">
        <v>2016</v>
      </c>
      <c r="C27" s="5">
        <v>31003</v>
      </c>
      <c r="D27" s="5">
        <v>31905</v>
      </c>
      <c r="E27" s="5">
        <v>4906</v>
      </c>
      <c r="F27" s="8">
        <v>12.82</v>
      </c>
      <c r="G27" s="5">
        <v>62909</v>
      </c>
    </row>
    <row r="28" spans="2:24" ht="13.5" thickBot="1" x14ac:dyDescent="0.35">
      <c r="B28" s="4">
        <v>2017</v>
      </c>
      <c r="C28" s="5">
        <v>113422</v>
      </c>
      <c r="D28" s="5">
        <v>48941</v>
      </c>
      <c r="E28" s="5">
        <v>7846</v>
      </c>
      <c r="F28" s="8">
        <f>G28/E28</f>
        <v>20.693729288809585</v>
      </c>
      <c r="G28" s="5">
        <v>162363</v>
      </c>
    </row>
    <row r="29" spans="2:24" ht="13.5" thickBot="1" x14ac:dyDescent="0.35">
      <c r="B29" s="4">
        <v>2018</v>
      </c>
      <c r="C29" s="5">
        <v>8804.86</v>
      </c>
      <c r="D29" s="5">
        <v>10675.71</v>
      </c>
      <c r="E29" s="5">
        <v>3220</v>
      </c>
      <c r="F29" s="8">
        <f>G29/E29</f>
        <v>6.0498664596273288</v>
      </c>
      <c r="G29" s="5">
        <f>D29+C29</f>
        <v>19480.57</v>
      </c>
    </row>
    <row r="30" spans="2:24" ht="13.5" thickBot="1" x14ac:dyDescent="0.35">
      <c r="B30" s="4">
        <v>2019</v>
      </c>
      <c r="C30" s="5">
        <v>22945.936499999996</v>
      </c>
      <c r="D30" s="5">
        <v>22973.535400000117</v>
      </c>
      <c r="E30" s="5">
        <v>7526</v>
      </c>
      <c r="F30" s="8">
        <f>G30/E30</f>
        <v>6.1014445787935312</v>
      </c>
      <c r="G30" s="5">
        <f>D30+C30</f>
        <v>45919.471900000113</v>
      </c>
    </row>
    <row r="31" spans="2:24" ht="13.5" thickBot="1" x14ac:dyDescent="0.35">
      <c r="B31" s="4">
        <v>2020</v>
      </c>
      <c r="C31" s="5">
        <v>31060</v>
      </c>
      <c r="D31" s="5">
        <v>24596</v>
      </c>
      <c r="E31" s="5">
        <v>4865</v>
      </c>
      <c r="F31" s="8">
        <f>G31/E31</f>
        <v>11.440082219938335</v>
      </c>
      <c r="G31" s="5">
        <v>55656</v>
      </c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</row>
    <row r="32" spans="2:24" x14ac:dyDescent="0.3">
      <c r="C32" s="74"/>
      <c r="J32" s="73" t="s">
        <v>75</v>
      </c>
    </row>
    <row r="33" spans="3:7" x14ac:dyDescent="0.3">
      <c r="F33" s="75"/>
      <c r="G33" s="74"/>
    </row>
    <row r="34" spans="3:7" x14ac:dyDescent="0.3">
      <c r="C34" s="74"/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J15"/>
  <sheetViews>
    <sheetView zoomScale="70" zoomScaleNormal="70" workbookViewId="0">
      <selection activeCell="A2" sqref="A2"/>
    </sheetView>
  </sheetViews>
  <sheetFormatPr defaultRowHeight="13" x14ac:dyDescent="0.3"/>
  <cols>
    <col min="1" max="16384" width="8.7265625" style="77"/>
  </cols>
  <sheetData>
    <row r="1" spans="2:10" x14ac:dyDescent="0.3">
      <c r="J1" s="88" t="s">
        <v>76</v>
      </c>
    </row>
    <row r="2" spans="2:10" x14ac:dyDescent="0.3">
      <c r="B2" s="61" t="s">
        <v>154</v>
      </c>
      <c r="C2" s="62"/>
      <c r="D2" s="63"/>
    </row>
    <row r="3" spans="2:10" ht="39" x14ac:dyDescent="0.3">
      <c r="B3" s="64" t="s">
        <v>155</v>
      </c>
      <c r="C3" s="64" t="s">
        <v>156</v>
      </c>
      <c r="D3" s="64" t="s">
        <v>157</v>
      </c>
    </row>
    <row r="4" spans="2:10" x14ac:dyDescent="0.3">
      <c r="B4" s="65" t="s">
        <v>158</v>
      </c>
      <c r="C4" s="66">
        <v>435.6</v>
      </c>
      <c r="D4" s="67">
        <v>1390</v>
      </c>
      <c r="F4" s="66">
        <v>435.6</v>
      </c>
      <c r="G4" s="89">
        <f>SUM(F4/F10)</f>
        <v>1.8036968331787466E-2</v>
      </c>
    </row>
    <row r="5" spans="2:10" x14ac:dyDescent="0.3">
      <c r="B5" s="65" t="s">
        <v>159</v>
      </c>
      <c r="C5" s="66">
        <v>2225.1</v>
      </c>
      <c r="D5" s="67">
        <v>933</v>
      </c>
      <c r="F5" s="66">
        <v>2225.1</v>
      </c>
      <c r="G5" s="89">
        <f>SUM(F5/F10)</f>
        <v>9.2135119915198085E-2</v>
      </c>
    </row>
    <row r="6" spans="2:10" x14ac:dyDescent="0.3">
      <c r="B6" s="65" t="s">
        <v>160</v>
      </c>
      <c r="C6" s="66">
        <v>10818.5</v>
      </c>
      <c r="D6" s="67">
        <v>728</v>
      </c>
      <c r="F6" s="66">
        <v>10818.5</v>
      </c>
      <c r="G6" s="89">
        <f>SUM(F6/F10)</f>
        <v>0.4479635948058831</v>
      </c>
    </row>
    <row r="7" spans="2:10" ht="26" x14ac:dyDescent="0.3">
      <c r="B7" s="65" t="s">
        <v>161</v>
      </c>
      <c r="C7" s="66">
        <v>4007</v>
      </c>
      <c r="D7" s="67">
        <v>59</v>
      </c>
      <c r="F7" s="66">
        <v>4007</v>
      </c>
      <c r="G7" s="89">
        <f>SUM(F7/F10)</f>
        <v>0.16591857691798065</v>
      </c>
    </row>
    <row r="8" spans="2:10" ht="26" x14ac:dyDescent="0.3">
      <c r="B8" s="65" t="s">
        <v>162</v>
      </c>
      <c r="C8" s="66">
        <v>5563.5</v>
      </c>
      <c r="D8" s="67">
        <v>30</v>
      </c>
      <c r="F8" s="66">
        <v>5563.5</v>
      </c>
      <c r="G8" s="89">
        <f>SUM(F8/F10)</f>
        <v>0.23036885517424141</v>
      </c>
    </row>
    <row r="9" spans="2:10" x14ac:dyDescent="0.3">
      <c r="B9" s="65" t="s">
        <v>163</v>
      </c>
      <c r="C9" s="66">
        <v>1100.8</v>
      </c>
      <c r="D9" s="67">
        <v>2</v>
      </c>
      <c r="F9" s="66">
        <v>1100.8</v>
      </c>
      <c r="G9" s="89">
        <f>SUM(F9/F10)</f>
        <v>4.558102557307539E-2</v>
      </c>
    </row>
    <row r="10" spans="2:10" x14ac:dyDescent="0.3">
      <c r="B10" s="64" t="s">
        <v>164</v>
      </c>
      <c r="C10" s="68">
        <v>24150.400000000001</v>
      </c>
      <c r="D10" s="69">
        <v>3142</v>
      </c>
      <c r="F10" s="68">
        <v>24150.400000000001</v>
      </c>
    </row>
    <row r="15" spans="2:10" x14ac:dyDescent="0.3">
      <c r="J15" s="73" t="s">
        <v>75</v>
      </c>
    </row>
  </sheetData>
  <mergeCells count="1">
    <mergeCell ref="B2:D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3"/>
  <sheetViews>
    <sheetView zoomScale="70" zoomScaleNormal="70" workbookViewId="0">
      <selection activeCell="A2" sqref="A2"/>
    </sheetView>
  </sheetViews>
  <sheetFormatPr defaultRowHeight="13" x14ac:dyDescent="0.3"/>
  <cols>
    <col min="1" max="2" width="11.54296875" style="77" customWidth="1"/>
    <col min="3" max="3" width="14.453125" style="77" customWidth="1"/>
    <col min="4" max="4" width="16.7265625" style="77" customWidth="1"/>
    <col min="5" max="5" width="15.453125" style="77" customWidth="1"/>
    <col min="6" max="6" width="13.54296875" style="77" customWidth="1"/>
    <col min="7" max="7" width="11.54296875" style="77" customWidth="1"/>
    <col min="8" max="16384" width="8.7265625" style="77"/>
  </cols>
  <sheetData>
    <row r="1" spans="1:9" x14ac:dyDescent="0.3">
      <c r="A1" s="48"/>
      <c r="B1" s="49"/>
      <c r="C1" s="50">
        <v>2017</v>
      </c>
      <c r="D1" s="50">
        <v>2018</v>
      </c>
      <c r="E1" s="50">
        <v>2019</v>
      </c>
      <c r="F1" s="50">
        <v>2020</v>
      </c>
      <c r="G1" s="77" t="s">
        <v>77</v>
      </c>
    </row>
    <row r="2" spans="1:9" ht="14.5" x14ac:dyDescent="0.3">
      <c r="B2" s="49" t="s">
        <v>78</v>
      </c>
      <c r="C2" s="51">
        <v>5280000</v>
      </c>
      <c r="D2" s="51">
        <v>5280000</v>
      </c>
      <c r="E2" s="51">
        <v>5546218</v>
      </c>
      <c r="F2" s="51">
        <v>3500000</v>
      </c>
      <c r="G2" s="48" t="s">
        <v>153</v>
      </c>
    </row>
    <row r="3" spans="1:9" x14ac:dyDescent="0.3">
      <c r="B3" s="49" t="s">
        <v>79</v>
      </c>
      <c r="C3" s="51">
        <v>445000</v>
      </c>
      <c r="D3" s="51">
        <v>495000</v>
      </c>
      <c r="E3" s="51">
        <v>497000</v>
      </c>
      <c r="F3" s="51">
        <v>420000</v>
      </c>
      <c r="G3" s="48" t="s">
        <v>80</v>
      </c>
      <c r="I3" s="76" t="s">
        <v>81</v>
      </c>
    </row>
    <row r="4" spans="1:9" ht="14.5" x14ac:dyDescent="0.3">
      <c r="B4" s="52" t="s">
        <v>82</v>
      </c>
      <c r="C4" s="53">
        <v>1520000</v>
      </c>
      <c r="D4" s="53">
        <v>1554200</v>
      </c>
      <c r="E4" s="53">
        <v>1604641</v>
      </c>
      <c r="F4" s="53">
        <v>1504200</v>
      </c>
      <c r="G4" s="48" t="s">
        <v>153</v>
      </c>
    </row>
    <row r="5" spans="1:9" ht="14.5" x14ac:dyDescent="0.3">
      <c r="B5" s="45" t="s">
        <v>83</v>
      </c>
      <c r="C5" s="83">
        <v>3777975</v>
      </c>
      <c r="D5" s="83">
        <v>4705486</v>
      </c>
      <c r="E5" s="83">
        <v>4387935</v>
      </c>
      <c r="F5" s="83">
        <v>4263246</v>
      </c>
      <c r="G5" s="48" t="s">
        <v>153</v>
      </c>
    </row>
    <row r="6" spans="1:9" x14ac:dyDescent="0.3">
      <c r="B6" s="49" t="s">
        <v>84</v>
      </c>
      <c r="C6" s="51">
        <v>388347</v>
      </c>
      <c r="D6" s="51">
        <v>369148</v>
      </c>
      <c r="E6" s="51">
        <v>333776</v>
      </c>
      <c r="F6" s="51">
        <v>222581</v>
      </c>
      <c r="G6" s="48" t="s">
        <v>80</v>
      </c>
    </row>
    <row r="7" spans="1:9" x14ac:dyDescent="0.3">
      <c r="A7" s="48"/>
      <c r="B7" s="49"/>
    </row>
    <row r="8" spans="1:9" x14ac:dyDescent="0.3">
      <c r="B8" s="49"/>
    </row>
    <row r="10" spans="1:9" x14ac:dyDescent="0.3">
      <c r="B10" s="77" t="s">
        <v>85</v>
      </c>
    </row>
    <row r="11" spans="1:9" x14ac:dyDescent="0.3">
      <c r="B11" s="84"/>
      <c r="C11" s="54">
        <v>2017</v>
      </c>
      <c r="D11" s="54">
        <v>2018</v>
      </c>
      <c r="E11" s="54">
        <v>2019</v>
      </c>
      <c r="F11" s="54">
        <v>2020</v>
      </c>
    </row>
    <row r="12" spans="1:9" x14ac:dyDescent="0.3">
      <c r="B12" s="49" t="s">
        <v>78</v>
      </c>
      <c r="C12" s="55">
        <v>0</v>
      </c>
      <c r="D12" s="85">
        <f>((D2-C2)/C2)*100</f>
        <v>0</v>
      </c>
      <c r="E12" s="85">
        <f>((E2-C2)/C2)*100</f>
        <v>5.0420075757575757</v>
      </c>
      <c r="F12" s="85">
        <f>((F2-C2)/C2)*100</f>
        <v>-33.712121212121211</v>
      </c>
    </row>
    <row r="13" spans="1:9" x14ac:dyDescent="0.3">
      <c r="B13" s="49" t="s">
        <v>79</v>
      </c>
      <c r="C13" s="55">
        <v>0</v>
      </c>
      <c r="D13" s="85">
        <f>((D3-C3)/C3)*100</f>
        <v>11.235955056179774</v>
      </c>
      <c r="E13" s="85">
        <f>((E3-C3)/C3)*100</f>
        <v>11.685393258426966</v>
      </c>
      <c r="F13" s="85">
        <f>((F3-C3)/C3)*100</f>
        <v>-5.6179775280898872</v>
      </c>
    </row>
    <row r="14" spans="1:9" x14ac:dyDescent="0.3">
      <c r="B14" s="52" t="s">
        <v>82</v>
      </c>
      <c r="C14" s="56">
        <v>0</v>
      </c>
      <c r="D14" s="85">
        <f>((D4-C4)/C4)*100</f>
        <v>2.25</v>
      </c>
      <c r="E14" s="85">
        <f>((E4-C4)/C4)*100</f>
        <v>5.5684868421052629</v>
      </c>
      <c r="F14" s="85">
        <f>((F4-C4)/C4)*100</f>
        <v>-1.0394736842105263</v>
      </c>
    </row>
    <row r="15" spans="1:9" x14ac:dyDescent="0.3">
      <c r="B15" s="57" t="s">
        <v>83</v>
      </c>
      <c r="C15" s="85">
        <v>0</v>
      </c>
      <c r="D15" s="85">
        <f>((D5-C5)/C5)*100</f>
        <v>24.550480085230845</v>
      </c>
      <c r="E15" s="85">
        <f>((E5-C5)/C5)*100</f>
        <v>16.145157127826415</v>
      </c>
      <c r="F15" s="85">
        <f>((F5-C5)/C5)*100</f>
        <v>12.84473825263534</v>
      </c>
    </row>
    <row r="16" spans="1:9" x14ac:dyDescent="0.3">
      <c r="B16" s="49" t="s">
        <v>84</v>
      </c>
      <c r="C16" s="55">
        <v>0</v>
      </c>
      <c r="D16" s="85">
        <f>((D6-C6)/C6)*100</f>
        <v>-4.9437745109399582</v>
      </c>
      <c r="E16" s="85">
        <f>((E6-C6)/C6)*100</f>
        <v>-14.052123487499582</v>
      </c>
      <c r="F16" s="85">
        <f>((F6-C6)/C6)*100</f>
        <v>-42.685021385513473</v>
      </c>
    </row>
    <row r="21" spans="6:9" x14ac:dyDescent="0.3">
      <c r="I21" s="73" t="s">
        <v>86</v>
      </c>
    </row>
    <row r="24" spans="6:9" x14ac:dyDescent="0.3">
      <c r="F24" s="86"/>
    </row>
    <row r="30" spans="6:9" x14ac:dyDescent="0.3">
      <c r="F30" s="86"/>
    </row>
    <row r="36" spans="2:7" x14ac:dyDescent="0.3">
      <c r="C36" s="77" t="s">
        <v>87</v>
      </c>
    </row>
    <row r="37" spans="2:7" x14ac:dyDescent="0.3">
      <c r="C37" s="50">
        <v>2017</v>
      </c>
      <c r="D37" s="50">
        <v>2018</v>
      </c>
      <c r="E37" s="50">
        <v>2019</v>
      </c>
      <c r="F37" s="50">
        <v>2020</v>
      </c>
      <c r="G37" s="50" t="s">
        <v>77</v>
      </c>
    </row>
    <row r="38" spans="2:7" x14ac:dyDescent="0.3">
      <c r="B38" s="58" t="s">
        <v>79</v>
      </c>
      <c r="C38" s="51">
        <v>1894847</v>
      </c>
      <c r="D38" s="51">
        <v>2350352</v>
      </c>
      <c r="E38" s="51">
        <v>2661605</v>
      </c>
      <c r="F38" s="51">
        <v>1901037</v>
      </c>
      <c r="G38" s="59" t="s">
        <v>88</v>
      </c>
    </row>
    <row r="39" spans="2:7" x14ac:dyDescent="0.3">
      <c r="B39" s="58" t="s">
        <v>89</v>
      </c>
      <c r="C39" s="87">
        <v>662281</v>
      </c>
      <c r="D39" s="87">
        <v>907141</v>
      </c>
      <c r="E39" s="87">
        <v>653244</v>
      </c>
      <c r="F39" s="87">
        <v>760736</v>
      </c>
      <c r="G39" s="59" t="s">
        <v>90</v>
      </c>
    </row>
    <row r="40" spans="2:7" x14ac:dyDescent="0.3">
      <c r="B40" s="52" t="s">
        <v>83</v>
      </c>
      <c r="C40" s="51">
        <v>2625525</v>
      </c>
      <c r="D40" s="51">
        <v>2784416</v>
      </c>
      <c r="E40" s="51">
        <v>3173687</v>
      </c>
      <c r="F40" s="51">
        <v>2678856</v>
      </c>
      <c r="G40" s="59" t="s">
        <v>90</v>
      </c>
    </row>
    <row r="41" spans="2:7" x14ac:dyDescent="0.3">
      <c r="B41" s="58" t="s">
        <v>82</v>
      </c>
      <c r="C41" s="53">
        <v>5203619</v>
      </c>
      <c r="D41" s="53">
        <v>4811411</v>
      </c>
      <c r="E41" s="53">
        <v>5701382</v>
      </c>
      <c r="F41" s="53">
        <v>4050689</v>
      </c>
      <c r="G41" s="59" t="s">
        <v>90</v>
      </c>
    </row>
    <row r="42" spans="2:7" x14ac:dyDescent="0.3">
      <c r="B42" s="58" t="s">
        <v>84</v>
      </c>
      <c r="C42" s="60">
        <v>3202650</v>
      </c>
      <c r="D42" s="60">
        <v>3499348</v>
      </c>
      <c r="E42" s="60">
        <v>3550000</v>
      </c>
      <c r="F42" s="60">
        <v>3269703</v>
      </c>
      <c r="G42" s="59" t="s">
        <v>88</v>
      </c>
    </row>
    <row r="43" spans="2:7" x14ac:dyDescent="0.3">
      <c r="B43" s="58"/>
      <c r="C43" s="60"/>
      <c r="D43" s="60"/>
      <c r="E43" s="60"/>
      <c r="F43" s="60"/>
      <c r="G43" s="59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3"/>
  <sheetViews>
    <sheetView zoomScale="70" zoomScaleNormal="70" workbookViewId="0">
      <selection activeCell="A2" sqref="A2"/>
    </sheetView>
  </sheetViews>
  <sheetFormatPr defaultRowHeight="13" x14ac:dyDescent="0.3"/>
  <cols>
    <col min="1" max="1" width="46.7265625" style="77" customWidth="1"/>
    <col min="2" max="2" width="22.1796875" style="77" customWidth="1"/>
    <col min="3" max="3" width="28.453125" style="77" customWidth="1"/>
    <col min="4" max="16384" width="8.7265625" style="77"/>
  </cols>
  <sheetData>
    <row r="1" spans="1:3" x14ac:dyDescent="0.3">
      <c r="A1" s="114" t="s">
        <v>91</v>
      </c>
      <c r="B1" s="114"/>
      <c r="C1" s="114"/>
    </row>
    <row r="2" spans="1:3" x14ac:dyDescent="0.3">
      <c r="A2" s="79"/>
      <c r="B2" s="79"/>
      <c r="C2" s="79"/>
    </row>
    <row r="3" spans="1:3" x14ac:dyDescent="0.3">
      <c r="A3" s="80" t="s">
        <v>92</v>
      </c>
      <c r="B3" s="80" t="s">
        <v>93</v>
      </c>
      <c r="C3" s="80" t="s">
        <v>94</v>
      </c>
    </row>
    <row r="4" spans="1:3" x14ac:dyDescent="0.3">
      <c r="A4" s="81" t="s">
        <v>95</v>
      </c>
      <c r="B4" s="81" t="s">
        <v>96</v>
      </c>
      <c r="C4" s="81" t="s">
        <v>97</v>
      </c>
    </row>
    <row r="5" spans="1:3" x14ac:dyDescent="0.3">
      <c r="A5" s="81" t="s">
        <v>98</v>
      </c>
      <c r="B5" s="81" t="s">
        <v>99</v>
      </c>
      <c r="C5" s="81" t="s">
        <v>100</v>
      </c>
    </row>
    <row r="6" spans="1:3" x14ac:dyDescent="0.3">
      <c r="A6" s="81" t="s">
        <v>101</v>
      </c>
      <c r="B6" s="81" t="s">
        <v>102</v>
      </c>
      <c r="C6" s="81" t="s">
        <v>103</v>
      </c>
    </row>
    <row r="7" spans="1:3" x14ac:dyDescent="0.3">
      <c r="A7" s="81" t="s">
        <v>104</v>
      </c>
      <c r="B7" s="81" t="s">
        <v>105</v>
      </c>
      <c r="C7" s="81" t="s">
        <v>106</v>
      </c>
    </row>
    <row r="8" spans="1:3" x14ac:dyDescent="0.3">
      <c r="A8" s="81" t="s">
        <v>107</v>
      </c>
      <c r="B8" s="81" t="s">
        <v>108</v>
      </c>
      <c r="C8" s="81" t="s">
        <v>103</v>
      </c>
    </row>
    <row r="9" spans="1:3" x14ac:dyDescent="0.3">
      <c r="A9" s="81" t="s">
        <v>109</v>
      </c>
      <c r="B9" s="81" t="s">
        <v>110</v>
      </c>
      <c r="C9" s="81" t="s">
        <v>100</v>
      </c>
    </row>
    <row r="10" spans="1:3" x14ac:dyDescent="0.3">
      <c r="A10" s="81" t="s">
        <v>111</v>
      </c>
      <c r="B10" s="81" t="s">
        <v>112</v>
      </c>
      <c r="C10" s="81" t="s">
        <v>106</v>
      </c>
    </row>
    <row r="11" spans="1:3" x14ac:dyDescent="0.3">
      <c r="A11" s="81" t="s">
        <v>113</v>
      </c>
      <c r="B11" s="81" t="s">
        <v>114</v>
      </c>
      <c r="C11" s="81" t="s">
        <v>103</v>
      </c>
    </row>
    <row r="12" spans="1:3" x14ac:dyDescent="0.3">
      <c r="A12" s="81" t="s">
        <v>115</v>
      </c>
      <c r="B12" s="81" t="s">
        <v>116</v>
      </c>
      <c r="C12" s="81" t="s">
        <v>103</v>
      </c>
    </row>
    <row r="13" spans="1:3" x14ac:dyDescent="0.3">
      <c r="A13" s="82" t="s">
        <v>117</v>
      </c>
      <c r="B13" s="82" t="s">
        <v>118</v>
      </c>
      <c r="C13" s="82" t="s">
        <v>97</v>
      </c>
    </row>
  </sheetData>
  <mergeCells count="1">
    <mergeCell ref="A1:C1"/>
  </mergeCells>
  <pageMargins left="0.7" right="0.7" top="0.75" bottom="0.75" header="0.3" footer="0.3"/>
  <pageSetup paperSize="9" orientation="portrait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0"/>
  <sheetViews>
    <sheetView zoomScale="70" zoomScaleNormal="70" workbookViewId="0">
      <selection activeCell="A2" sqref="A2"/>
    </sheetView>
  </sheetViews>
  <sheetFormatPr defaultRowHeight="13" x14ac:dyDescent="0.3"/>
  <cols>
    <col min="1" max="1" width="42.54296875" style="77" customWidth="1"/>
    <col min="2" max="2" width="14.1796875" style="77" customWidth="1"/>
    <col min="3" max="3" width="16.1796875" style="77" customWidth="1"/>
    <col min="4" max="4" width="15.54296875" style="77" customWidth="1"/>
    <col min="5" max="5" width="15.81640625" style="77" customWidth="1"/>
    <col min="6" max="16384" width="8.7265625" style="77"/>
  </cols>
  <sheetData>
    <row r="1" spans="1:5" x14ac:dyDescent="0.3">
      <c r="A1" s="77" t="s">
        <v>119</v>
      </c>
    </row>
    <row r="2" spans="1:5" x14ac:dyDescent="0.3">
      <c r="A2" s="76"/>
    </row>
    <row r="3" spans="1:5" x14ac:dyDescent="0.3">
      <c r="A3" s="41"/>
      <c r="B3" s="42">
        <v>2017</v>
      </c>
      <c r="C3" s="42">
        <v>2018</v>
      </c>
      <c r="D3" s="42">
        <v>2019</v>
      </c>
      <c r="E3" s="42">
        <v>2020</v>
      </c>
    </row>
    <row r="4" spans="1:5" ht="14.5" x14ac:dyDescent="0.3">
      <c r="A4" s="43" t="s">
        <v>150</v>
      </c>
      <c r="B4" s="44">
        <v>5280000</v>
      </c>
      <c r="C4" s="44">
        <v>5280000</v>
      </c>
      <c r="D4" s="44">
        <v>5546218</v>
      </c>
      <c r="E4" s="44">
        <v>3500000</v>
      </c>
    </row>
    <row r="5" spans="1:5" x14ac:dyDescent="0.3">
      <c r="A5" s="43" t="s">
        <v>120</v>
      </c>
      <c r="B5" s="44">
        <v>445000</v>
      </c>
      <c r="C5" s="44">
        <v>495000</v>
      </c>
      <c r="D5" s="44">
        <v>497000</v>
      </c>
      <c r="E5" s="44">
        <v>420000</v>
      </c>
    </row>
    <row r="6" spans="1:5" ht="14.5" x14ac:dyDescent="0.3">
      <c r="A6" s="43" t="s">
        <v>151</v>
      </c>
      <c r="B6" s="44">
        <v>1520000</v>
      </c>
      <c r="C6" s="44">
        <v>1554200</v>
      </c>
      <c r="D6" s="44">
        <v>1604641</v>
      </c>
      <c r="E6" s="44">
        <v>1504200</v>
      </c>
    </row>
    <row r="7" spans="1:5" ht="14.5" x14ac:dyDescent="0.3">
      <c r="A7" s="45" t="s">
        <v>152</v>
      </c>
      <c r="B7" s="44">
        <v>3777975</v>
      </c>
      <c r="C7" s="44">
        <v>4705486</v>
      </c>
      <c r="D7" s="44">
        <v>4387935</v>
      </c>
      <c r="E7" s="44">
        <v>4263246</v>
      </c>
    </row>
    <row r="8" spans="1:5" x14ac:dyDescent="0.3">
      <c r="A8" s="46" t="s">
        <v>121</v>
      </c>
      <c r="B8" s="47">
        <v>388347</v>
      </c>
      <c r="C8" s="47">
        <v>369148</v>
      </c>
      <c r="D8" s="47">
        <v>333776</v>
      </c>
      <c r="E8" s="47">
        <v>222581</v>
      </c>
    </row>
    <row r="10" spans="1:5" x14ac:dyDescent="0.3">
      <c r="A10" s="77" t="s">
        <v>122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1"/>
  <sheetViews>
    <sheetView zoomScale="70" zoomScaleNormal="70" workbookViewId="0">
      <selection activeCell="A2" sqref="A2"/>
    </sheetView>
  </sheetViews>
  <sheetFormatPr defaultRowHeight="13" x14ac:dyDescent="0.3"/>
  <cols>
    <col min="1" max="1" width="45.1796875" style="77" customWidth="1"/>
    <col min="2" max="5" width="8.7265625" style="77"/>
    <col min="6" max="6" width="14" style="77" customWidth="1"/>
    <col min="7" max="16384" width="8.7265625" style="77"/>
  </cols>
  <sheetData>
    <row r="1" spans="1:5" x14ac:dyDescent="0.3">
      <c r="A1" s="77" t="s">
        <v>123</v>
      </c>
    </row>
    <row r="3" spans="1:5" x14ac:dyDescent="0.3">
      <c r="A3" s="42"/>
      <c r="B3" s="42">
        <v>2017</v>
      </c>
      <c r="C3" s="42">
        <v>2018</v>
      </c>
      <c r="D3" s="42">
        <v>2019</v>
      </c>
      <c r="E3" s="42">
        <v>2020</v>
      </c>
    </row>
    <row r="5" spans="1:5" x14ac:dyDescent="0.3">
      <c r="A5" s="77" t="s">
        <v>120</v>
      </c>
      <c r="B5" s="77">
        <v>1894847</v>
      </c>
      <c r="C5" s="77">
        <v>2350352</v>
      </c>
      <c r="D5" s="77">
        <v>2661605</v>
      </c>
      <c r="E5" s="77">
        <v>1901037</v>
      </c>
    </row>
    <row r="6" spans="1:5" ht="14.5" x14ac:dyDescent="0.3">
      <c r="A6" s="77" t="s">
        <v>165</v>
      </c>
      <c r="B6" s="77">
        <v>662281</v>
      </c>
      <c r="C6" s="77">
        <v>907141</v>
      </c>
      <c r="D6" s="77">
        <v>653244</v>
      </c>
      <c r="E6" s="77">
        <v>760736</v>
      </c>
    </row>
    <row r="7" spans="1:5" ht="14.5" x14ac:dyDescent="0.3">
      <c r="A7" s="77" t="s">
        <v>166</v>
      </c>
      <c r="B7" s="77">
        <v>2625525</v>
      </c>
      <c r="C7" s="77">
        <v>2784416</v>
      </c>
      <c r="D7" s="77">
        <v>3173687</v>
      </c>
      <c r="E7" s="77">
        <v>2678856</v>
      </c>
    </row>
    <row r="8" spans="1:5" ht="14.5" x14ac:dyDescent="0.3">
      <c r="A8" s="77" t="s">
        <v>167</v>
      </c>
      <c r="B8" s="77">
        <v>5203619</v>
      </c>
      <c r="C8" s="77">
        <v>4811411</v>
      </c>
      <c r="D8" s="77">
        <v>5701382</v>
      </c>
      <c r="E8" s="77">
        <v>4050689</v>
      </c>
    </row>
    <row r="9" spans="1:5" x14ac:dyDescent="0.3">
      <c r="A9" s="78" t="s">
        <v>121</v>
      </c>
      <c r="B9" s="78">
        <v>3202650</v>
      </c>
      <c r="C9" s="78">
        <v>3499348</v>
      </c>
      <c r="D9" s="78">
        <v>3550000</v>
      </c>
      <c r="E9" s="78">
        <v>3269703</v>
      </c>
    </row>
    <row r="11" spans="1:5" x14ac:dyDescent="0.3">
      <c r="A11" s="77" t="s">
        <v>124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f1</vt:lpstr>
      <vt:lpstr>f2</vt:lpstr>
      <vt:lpstr>f3</vt:lpstr>
      <vt:lpstr>f4</vt:lpstr>
      <vt:lpstr>f5</vt:lpstr>
      <vt:lpstr>f6</vt:lpstr>
      <vt:lpstr>t1</vt:lpstr>
      <vt:lpstr>t2</vt:lpstr>
      <vt:lpstr>t3</vt:lpstr>
      <vt:lpstr>t4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maluccio</dc:creator>
  <cp:keywords/>
  <dc:description/>
  <cp:lastModifiedBy>marco amato</cp:lastModifiedBy>
  <cp:revision/>
  <dcterms:created xsi:type="dcterms:W3CDTF">2021-11-09T10:11:38Z</dcterms:created>
  <dcterms:modified xsi:type="dcterms:W3CDTF">2021-12-14T15:51:25Z</dcterms:modified>
  <cp:category/>
  <cp:contentStatus/>
</cp:coreProperties>
</file>